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210" windowWidth="7590" windowHeight="9120" activeTab="2"/>
  </bookViews>
  <sheets>
    <sheet name="P2001" sheetId="1" r:id="rId1"/>
    <sheet name="V2001" sheetId="2" r:id="rId2"/>
    <sheet name="příjmy" sheetId="3" r:id="rId3"/>
    <sheet name="běžné výdaje" sheetId="4" r:id="rId4"/>
    <sheet name="kapitálové výdaje" sheetId="5" r:id="rId5"/>
    <sheet name="financování" sheetId="6" r:id="rId6"/>
    <sheet name="P§" sheetId="7" r:id="rId7"/>
    <sheet name="V§" sheetId="8" r:id="rId8"/>
    <sheet name="Ppol" sheetId="9" r:id="rId9"/>
    <sheet name="Vpol" sheetId="10" r:id="rId10"/>
    <sheet name="Fpol" sheetId="11" r:id="rId11"/>
    <sheet name="vývoj" sheetId="12" r:id="rId12"/>
    <sheet name="ROV" sheetId="13" r:id="rId13"/>
    <sheet name="ROP" sheetId="14" r:id="rId14"/>
  </sheets>
  <externalReferences>
    <externalReference r:id="rId17"/>
  </externalReferences>
  <definedNames>
    <definedName name="_xlnm.Print_Titles" localSheetId="3">'běžné výdaje'!$1:$4</definedName>
    <definedName name="_xlnm.Print_Titles" localSheetId="5">'financování'!$1:$4</definedName>
    <definedName name="_xlnm.Print_Titles" localSheetId="4">'kapitálové výdaje'!$1:$4</definedName>
    <definedName name="_xlnm.Print_Titles" localSheetId="6">'P§'!$1:$2</definedName>
    <definedName name="_xlnm.Print_Titles" localSheetId="2">'příjmy'!$1:$4</definedName>
    <definedName name="_xlnm.Print_Titles" localSheetId="13">'ROP'!$1:$2</definedName>
    <definedName name="_xlnm.Print_Titles" localSheetId="12">'ROV'!$1:$2</definedName>
    <definedName name="_xlnm.Print_Titles" localSheetId="7">'V§'!$1:$2</definedName>
    <definedName name="_xlnm.Print_Titles" localSheetId="1">'V2001'!$1:$3</definedName>
    <definedName name="_xlnm.Print_Titles" localSheetId="9">'Vpol'!$1:$3</definedName>
  </definedNames>
  <calcPr fullCalcOnLoad="1"/>
</workbook>
</file>

<file path=xl/sharedStrings.xml><?xml version="1.0" encoding="utf-8"?>
<sst xmlns="http://schemas.openxmlformats.org/spreadsheetml/2006/main" count="4577" uniqueCount="1758">
  <si>
    <t>B ě ž n é   v ý d a j e</t>
  </si>
  <si>
    <t>K a p i t á l o v é   v ý d a j e</t>
  </si>
  <si>
    <t>Rekonstrukce ul. M. Vydrové</t>
  </si>
  <si>
    <t>Rekonstrukce ul. U pily</t>
  </si>
  <si>
    <t>Rekonstrukce parku Na sadech</t>
  </si>
  <si>
    <t>Sondy a geologický průzkum</t>
  </si>
  <si>
    <t>Zaměřování staveb</t>
  </si>
  <si>
    <t>Daně placené v souvislosti s investicí</t>
  </si>
  <si>
    <t>410 celkem</t>
  </si>
  <si>
    <t>Odbor ochrany životního prostředí</t>
  </si>
  <si>
    <t>Finanční odbor</t>
  </si>
  <si>
    <t>Ostatní cestovní náhrady</t>
  </si>
  <si>
    <t xml:space="preserve">Nákup služeb j.n. - Den plný her -  Den dětí </t>
  </si>
  <si>
    <t xml:space="preserve">Nákup materiálu j.n. </t>
  </si>
  <si>
    <t>Služby peněžních ústavů - pojištění výstavy</t>
  </si>
  <si>
    <t>Ostatní nákupy j.n. - CVS</t>
  </si>
  <si>
    <t>Voda - NP</t>
  </si>
  <si>
    <t>Elektrická energie - NP</t>
  </si>
  <si>
    <t>Nákup služeb j.n. - rekreace</t>
  </si>
  <si>
    <t>Nákup služeb j.n. - lázeňská péče</t>
  </si>
  <si>
    <t xml:space="preserve">Nákup služeb j.n. - dětská rekreace </t>
  </si>
  <si>
    <t xml:space="preserve">Nákup služeb j.n. - kultura a sport </t>
  </si>
  <si>
    <t>Prádlo, oděv a obuv - výstroj nových pracovníků</t>
  </si>
  <si>
    <t>Povinné pojistné na soc.zab.a přísp.na zaměst.</t>
  </si>
  <si>
    <t>Ost.povinné pojistné hrazené zaměstnavatelem</t>
  </si>
  <si>
    <t>Povinné pojistné hrazené zaměstnavatelem j.n.</t>
  </si>
  <si>
    <t>Nákup materiálu j.n. - kancel.mater. a ostatní</t>
  </si>
  <si>
    <t>Nákup materiálu j.n. - centrální zámek s klíči</t>
  </si>
  <si>
    <t>Neinv.dot.nezisk.a pod.org.j.n. - inf.měsíčník</t>
  </si>
  <si>
    <t>Neinv.dot.nezisk.a pod.org.j.n. - Chodurův festival</t>
  </si>
  <si>
    <t>Knihy, učební pomůcky a tisk - předplatné novin</t>
  </si>
  <si>
    <t>Konzult.,porad.a právní služby - technická pomoc</t>
  </si>
  <si>
    <t>Nákup služeb j.n. - zveřejňování veřejných zakázek</t>
  </si>
  <si>
    <t>Služby peněžních ústavů - pojištění vozidel</t>
  </si>
  <si>
    <t>Konzultační, porad.a právní služby - Švábův Hrádek</t>
  </si>
  <si>
    <t>Nákup služeb j.n. - rekultivace travnatých ploch</t>
  </si>
  <si>
    <t>Opravy a udržování - odstranění dopravních závad</t>
  </si>
  <si>
    <t>Nákup služeb j.n. - strategické investice</t>
  </si>
  <si>
    <t>Neinvest.dotace politickým stranám a hnutím</t>
  </si>
  <si>
    <t>Neinv.dot.nezisk.a pod.org.j.n. - čl.přísp.JCCR</t>
  </si>
  <si>
    <t>Neinv.dot.nezisk.a pod.org.j.n. - čl.přísp.JVZ apod.</t>
  </si>
  <si>
    <t>Neinv.dot.nezisk.a pod.org.j.n. - čl.přísp.SMK</t>
  </si>
  <si>
    <t>Neinv.dot.nezisk.a pod.org.j.n. - čl.přísp.SHS ČMS</t>
  </si>
  <si>
    <t>Neinv.dot.nezisk.a pod.org.j.n. - čl.přísp.SMO</t>
  </si>
  <si>
    <t>Neinv.dot.nezisk.a pod.org.j.n. - čl.přísp. NSZM</t>
  </si>
  <si>
    <t>Neinv.dot.nezisk.a pod.org.j.n. - čl.přísp sdruž.ZS</t>
  </si>
  <si>
    <t>Ostatní neinv.transfery obyv. - soc.výpomoc</t>
  </si>
  <si>
    <t xml:space="preserve">Ostatní neinv.transfery obyv. - penzijní připojištění </t>
  </si>
  <si>
    <t>Platby za provedenou práci j.n. - peněžní odměny a dary</t>
  </si>
  <si>
    <t>Konzult.,poradenské a práv.služby - prohlídky mostů</t>
  </si>
  <si>
    <t>Konzult.,poradenské a práv.služby - mostní listy</t>
  </si>
  <si>
    <t xml:space="preserve">Konzultační, poradenské a právní služby </t>
  </si>
  <si>
    <t>Neinvestiční příspěvky ostatním PO - Jč. zvonek</t>
  </si>
  <si>
    <t>Účel.neinv.transfery nepod.fyzic.osobám - recitační soutěž</t>
  </si>
  <si>
    <t>Nákup materiálu j.n. - parkovací lístky</t>
  </si>
  <si>
    <t xml:space="preserve">Služby telekomunikací a radiokomunikací - NP </t>
  </si>
  <si>
    <t>Služby telekomunikací a radiokomunikací - převaděč Kleť</t>
  </si>
  <si>
    <t>Služby peněžních ústavů - pojistné majetku</t>
  </si>
  <si>
    <t>Nájemné - kluby důchodců</t>
  </si>
  <si>
    <t>Nájemné - nebytové prostory</t>
  </si>
  <si>
    <t>Nákup služeb j.n. - ekologická výchova Robinson</t>
  </si>
  <si>
    <t>Nákup služeb j.n. - Terminál 2002</t>
  </si>
  <si>
    <t>Nákup služeb j.n. - vyhlašování pam.stromů a VKP</t>
  </si>
  <si>
    <t>Nákup služeb j.n. - ostatní zahraniční spolupráce</t>
  </si>
  <si>
    <t>Opravy a udržování - centrum pro ochranu zvířat</t>
  </si>
  <si>
    <t>Nein.dot.nefin.podnik.subj. - pojízd.prodejna</t>
  </si>
  <si>
    <t>Budovy, haly a stavby - přístřešky MHD</t>
  </si>
  <si>
    <t>Stroje, přístroje a zařízení - telefonní ústředna</t>
  </si>
  <si>
    <t>Stroje, přístroje a zařízení - vodohospodářství</t>
  </si>
  <si>
    <t>Stroje, přístroje a zařízení - sběrač na psí exkrementy</t>
  </si>
  <si>
    <t xml:space="preserve">Stroje, přístroje a zařízení - převaděč </t>
  </si>
  <si>
    <t xml:space="preserve">Změna stavu krátkodobých prostředků na bankovních účtech </t>
  </si>
  <si>
    <t>Změna stavu krátkodobých prostř.na bk.účtech - Patria</t>
  </si>
  <si>
    <t>Změna stavu krátkodobých prostř.na bk.účtech - FRB</t>
  </si>
  <si>
    <t>Změna stavu krátkodobých prostř.na bk.účtech - FZM</t>
  </si>
  <si>
    <t>Změna stavu krátkodobých prostř.na bk.účtech - předpl.nájemné</t>
  </si>
  <si>
    <t>Uhrazené splátky dlouhodobých přijatých půjček</t>
  </si>
  <si>
    <t>Nákup NHIM j.n. - RP Suché Vrbné</t>
  </si>
  <si>
    <t>Rekonstrukce radnice - investiční úroky</t>
  </si>
  <si>
    <t xml:space="preserve">Nákup služeb j.n. - příspěvek na stravování </t>
  </si>
  <si>
    <t>Opravy a udržování - NP</t>
  </si>
  <si>
    <t>Platby daní a poplatků - rekreační poplatek obci</t>
  </si>
  <si>
    <t>Neinvest.půjčky obyv. -  půjčky zaměstnancům</t>
  </si>
  <si>
    <t>195 celkem</t>
  </si>
  <si>
    <t>Fond zaměstnanců města</t>
  </si>
  <si>
    <t>TSM - zbytková organizace</t>
  </si>
  <si>
    <t>Veřejné služby</t>
  </si>
  <si>
    <t>PS</t>
  </si>
  <si>
    <t>Kapitálové výdaje</t>
  </si>
  <si>
    <t>120 - KT</t>
  </si>
  <si>
    <t>Investiční přijaté dotace ze státních fondů</t>
  </si>
  <si>
    <t>325 - VS</t>
  </si>
  <si>
    <t>MŠ J. Opletala</t>
  </si>
  <si>
    <t>ZŠ O. Nedbala</t>
  </si>
  <si>
    <t>ZŠ E. Destinnové</t>
  </si>
  <si>
    <t xml:space="preserve"> </t>
  </si>
  <si>
    <t>Akce/účel</t>
  </si>
  <si>
    <t>Položka</t>
  </si>
  <si>
    <t>Paragraf</t>
  </si>
  <si>
    <t>v tis. Kč</t>
  </si>
  <si>
    <t>101</t>
  </si>
  <si>
    <t>OŽP</t>
  </si>
  <si>
    <t>1311</t>
  </si>
  <si>
    <t>Správní poplatky</t>
  </si>
  <si>
    <t>1332</t>
  </si>
  <si>
    <t>Popl.za vypoušt.škodl.látek do ovzduší</t>
  </si>
  <si>
    <t>1333</t>
  </si>
  <si>
    <t>Poplatky za ukládání odpadů</t>
  </si>
  <si>
    <t>102</t>
  </si>
  <si>
    <t>1111</t>
  </si>
  <si>
    <t>1112</t>
  </si>
  <si>
    <t>1121</t>
  </si>
  <si>
    <t>Daň z příjmů právnických osob</t>
  </si>
  <si>
    <t>1341</t>
  </si>
  <si>
    <t>Poplatek ze psů</t>
  </si>
  <si>
    <t>1342</t>
  </si>
  <si>
    <t>Pobytové poplatky</t>
  </si>
  <si>
    <t>1343</t>
  </si>
  <si>
    <t>Poplatek za užívání veřej.prostranství</t>
  </si>
  <si>
    <t>1344</t>
  </si>
  <si>
    <t>Poplatek ze vstupného</t>
  </si>
  <si>
    <t>1345</t>
  </si>
  <si>
    <t>Poplatek z ubytovacích kapacit</t>
  </si>
  <si>
    <t>Poplatek za provozovaný VHP</t>
  </si>
  <si>
    <t>1511</t>
  </si>
  <si>
    <t>Daň z nemovitostí</t>
  </si>
  <si>
    <t>Daně z příjmů právnických osob j.n.</t>
  </si>
  <si>
    <t>108</t>
  </si>
  <si>
    <t>OVV</t>
  </si>
  <si>
    <t>113</t>
  </si>
  <si>
    <t>SDÚ</t>
  </si>
  <si>
    <t>117</t>
  </si>
  <si>
    <t>ObŽÚ</t>
  </si>
  <si>
    <t>100</t>
  </si>
  <si>
    <t>MP</t>
  </si>
  <si>
    <t>2210</t>
  </si>
  <si>
    <t>6399</t>
  </si>
  <si>
    <t>Přijaté sankční platby</t>
  </si>
  <si>
    <t>Ostatní nedaňové příjmy j.n.</t>
  </si>
  <si>
    <t>3745</t>
  </si>
  <si>
    <t>Příjmy z poskytování služeb a výrobků</t>
  </si>
  <si>
    <t>2141</t>
  </si>
  <si>
    <t>6310</t>
  </si>
  <si>
    <t>Příjmy z úroků</t>
  </si>
  <si>
    <t>Příjmy z podílů na zisku a dividend</t>
  </si>
  <si>
    <t>Příjmy z pron.ost.nemovit. a jejich částí</t>
  </si>
  <si>
    <t>105</t>
  </si>
  <si>
    <t>OŠT</t>
  </si>
  <si>
    <t>2132</t>
  </si>
  <si>
    <t>3111</t>
  </si>
  <si>
    <t>3113</t>
  </si>
  <si>
    <t>106</t>
  </si>
  <si>
    <t>OSV</t>
  </si>
  <si>
    <t>2111</t>
  </si>
  <si>
    <t>4341</t>
  </si>
  <si>
    <t>3319</t>
  </si>
  <si>
    <t>114</t>
  </si>
  <si>
    <t>MO</t>
  </si>
  <si>
    <t>2131</t>
  </si>
  <si>
    <t>Příjmy z pronájmu pozemků</t>
  </si>
  <si>
    <t>SVS</t>
  </si>
  <si>
    <t>2212</t>
  </si>
  <si>
    <t>115</t>
  </si>
  <si>
    <t>MŠ Čéčova</t>
  </si>
  <si>
    <t>Nespecifikované rezervy</t>
  </si>
  <si>
    <t>3141</t>
  </si>
  <si>
    <t>191</t>
  </si>
  <si>
    <t>3419</t>
  </si>
  <si>
    <t>Příjmy z poskyt. služeb a výr.-plav.bazén</t>
  </si>
  <si>
    <t>Příjmy z poskytování služeb a výrobků-LP</t>
  </si>
  <si>
    <t>Příjmy z pron.ost.nemovit. a jejich částí-PS</t>
  </si>
  <si>
    <t>192</t>
  </si>
  <si>
    <t>SH</t>
  </si>
  <si>
    <t>193</t>
  </si>
  <si>
    <t>ZS</t>
  </si>
  <si>
    <t>3639</t>
  </si>
  <si>
    <t>Příjmy z prodeje pozemků</t>
  </si>
  <si>
    <t>3112</t>
  </si>
  <si>
    <t>Příjmy z prod.ost.nemov.a jejich částí</t>
  </si>
  <si>
    <t>Kapitálové příjmy</t>
  </si>
  <si>
    <t>Služby zpracování dat - systémový integrátor</t>
  </si>
  <si>
    <t>Nákup služeb j.n. - registr prům.nemovitostí</t>
  </si>
  <si>
    <t xml:space="preserve">Zanádražní komunikace </t>
  </si>
  <si>
    <t>ZTV Husova kolonie</t>
  </si>
  <si>
    <t xml:space="preserve">Lávka přes Vltavu na Sokolský ostrov </t>
  </si>
  <si>
    <t>Zajištění náhrad.havarijních doplň.zdrojů</t>
  </si>
  <si>
    <t>DPFO srážková</t>
  </si>
  <si>
    <t>Daň z přidané hodnoty</t>
  </si>
  <si>
    <t>Poplatek za komunální odpad</t>
  </si>
  <si>
    <t xml:space="preserve">Přijaté vratky transferů j.n. </t>
  </si>
  <si>
    <t>Ost.nedaňové příjmy j.n. - výtěžek sázkových her</t>
  </si>
  <si>
    <t>Ost.nedaňové příjmy j.n. - podíl z reklam WIP</t>
  </si>
  <si>
    <t>Ost.nedaňové příjmy j.n. - zrušené poplatky</t>
  </si>
  <si>
    <t xml:space="preserve">Ostatní nedaňové příjmy j.n. </t>
  </si>
  <si>
    <t>Splátky půjček - nevyplacené mzdy</t>
  </si>
  <si>
    <t>Ostatní nedaňové příjmy j.n. - PHARE OVVZ</t>
  </si>
  <si>
    <t>Příjmy z pron.ost.nemovit. - komunikace</t>
  </si>
  <si>
    <t>Příjmy z prodeje akcií - ČS</t>
  </si>
  <si>
    <t>Příjmy z prodeje akcií - Atlantik</t>
  </si>
  <si>
    <t>Neinvestiční přijaté dotace z VPS SR</t>
  </si>
  <si>
    <t>Nákup NHIM j.n. - US Litvínovické zahrádky</t>
  </si>
  <si>
    <t>Skutečnost za rok 2001</t>
  </si>
  <si>
    <t>Skutečnost              za rok 2001</t>
  </si>
  <si>
    <t>Nein.přij.dotace ze SR v rámci dotačního vztahu</t>
  </si>
  <si>
    <t>Ostatní neinv. přijaté dotace ze SR</t>
  </si>
  <si>
    <t xml:space="preserve">Ost. inv. přijaté dotace ze SR - úroky ČMHB 146 b.j. </t>
  </si>
  <si>
    <t>Prádlo, oděv a obuv - obnova pro 90 pracovníků</t>
  </si>
  <si>
    <t>Úhrady dálkově dodávané tepelné energie</t>
  </si>
  <si>
    <t>Nákup služeb j.n. - odchyt psů</t>
  </si>
  <si>
    <t>Úroky - z úvěru HypoVereinsbank a.s.</t>
  </si>
  <si>
    <t xml:space="preserve">Neinv.dotace pod.subj.fyz.osobám - regenerace MPR </t>
  </si>
  <si>
    <t xml:space="preserve">Neinv.dotace církvím a nábož.spol. - regenerace MPR </t>
  </si>
  <si>
    <t>DHINM do 3 tis. Kč - DPS Staroměstská</t>
  </si>
  <si>
    <t>DHINM nad 3 tis. Kč - DPS Staroměstská</t>
  </si>
  <si>
    <t>Opravy a udržování - Zlatý most</t>
  </si>
  <si>
    <t>Konzultační, porad.a právní služby - cykl.stezka</t>
  </si>
  <si>
    <t>Opravy a udržování - veřejného osvětlení</t>
  </si>
  <si>
    <t>DHINM - výpočetní technika</t>
  </si>
  <si>
    <t>Ostatní neinvestiční výdaje j.n. - depozita</t>
  </si>
  <si>
    <t xml:space="preserve">Investiční přijaté dotace od reg.orgánů </t>
  </si>
  <si>
    <t>Konzultační, poradenské a právní služby - FRB</t>
  </si>
  <si>
    <t>Platby daní a poplatků - daň z nemovitosti</t>
  </si>
  <si>
    <t>Finanční vypořádání minulých let</t>
  </si>
  <si>
    <t>102-105,114,115</t>
  </si>
  <si>
    <t>102,105,191-193</t>
  </si>
  <si>
    <t>102,113,115,112</t>
  </si>
  <si>
    <t>DPM, 115</t>
  </si>
  <si>
    <t>105,PO</t>
  </si>
  <si>
    <t>Jiná zdravotnická zařízení a služby pro zdravotnictví j.n.</t>
  </si>
  <si>
    <t>Zdravotnictví</t>
  </si>
  <si>
    <t>Úroky a ostatní fin. výdaje j.n. - ztráta Patria</t>
  </si>
  <si>
    <t>Nákup materiálu j.n. - publikace ČB</t>
  </si>
  <si>
    <t>Nákup materiálu j.n. - mapa města</t>
  </si>
  <si>
    <t>Nákup materiálu j.n. - publikace jižní Čechy</t>
  </si>
  <si>
    <t>Nákup materiálu j.n. - mapa jižní Čechy</t>
  </si>
  <si>
    <t>Nákup služeb j.n. - jazykových mutací www</t>
  </si>
  <si>
    <t>Nákup služeb j.n. - Kulturní léto</t>
  </si>
  <si>
    <t>Nákup služeb j.n. - česká muzika</t>
  </si>
  <si>
    <t>Nákup služeb j.n. - Příjemná setkání</t>
  </si>
  <si>
    <t>Neinv.dotace obč.sdruž. - Přehl.pro zdrav.postiž.</t>
  </si>
  <si>
    <t>Neinv.transfery obyvatelstvu nemající povahu dotace ani daru - Cena města</t>
  </si>
  <si>
    <t>Dary obyvatelstvu - stipendium pro talenty</t>
  </si>
  <si>
    <t>Nákup služeb j.n. - Projekt Zdravé město</t>
  </si>
  <si>
    <t>Neinv.dot.nezisk.a pod.org.j.n. - sport mládeže</t>
  </si>
  <si>
    <t>Projekt DRAK - ZŠ Máj</t>
  </si>
  <si>
    <t>Opravy a udržování - sportovní plácky</t>
  </si>
  <si>
    <t>Nákup materiálu j.n. - AzD</t>
  </si>
  <si>
    <t>Voda - AzD</t>
  </si>
  <si>
    <t>Plyn - AzD</t>
  </si>
  <si>
    <t>Elektrická energie - AzD</t>
  </si>
  <si>
    <t>Služby telekomunikací a radiokomunikací - AzD</t>
  </si>
  <si>
    <t>Nákup služeb j.n. - protidrogová prevence</t>
  </si>
  <si>
    <t>Nákup služeb j.n. - plavání pro ZTP</t>
  </si>
  <si>
    <t>Nákup služeb j.n. - AzD</t>
  </si>
  <si>
    <t>Opravy a udržování - kluby důchodců</t>
  </si>
  <si>
    <t>Nákup materiálu j.n. - kancelářské potřeby</t>
  </si>
  <si>
    <t>Nákup materiálu j.n. - Copy centrum</t>
  </si>
  <si>
    <t>Nájemné - centrum pro ochranu zvířat</t>
  </si>
  <si>
    <t>Nákup služeb j.n. - centrum pro ochranu zvířat</t>
  </si>
  <si>
    <t>Nákup služeb j.n. - mimořádné úklidy</t>
  </si>
  <si>
    <t>Nákup služeb j.n. - správa databází a SW</t>
  </si>
  <si>
    <t>Nákup služeb j.n. - informatika</t>
  </si>
  <si>
    <t>Opravy a udržování - dopravních prostředků</t>
  </si>
  <si>
    <t>Opravy a udržování - Copy centrum</t>
  </si>
  <si>
    <t>Opravy a udržování - podlahy v KP</t>
  </si>
  <si>
    <t>Opravy a udržování - malování Kněžská</t>
  </si>
  <si>
    <t>Nákup služeb j.n. - sociologie, statistika</t>
  </si>
  <si>
    <t>Konzultační, porad.a právní služby - studie</t>
  </si>
  <si>
    <t>Konzultační, porad.a právní služby - posudky</t>
  </si>
  <si>
    <t>Nákup materiálu j.n. - rezidentní karty</t>
  </si>
  <si>
    <t>Voda - spotřeba v kašnách</t>
  </si>
  <si>
    <t>Konzultační, porad.a právní služby - znalecké posudky</t>
  </si>
  <si>
    <t>Konzultační, porad.a právní služby - revize</t>
  </si>
  <si>
    <t>Nákup služeb j.n. - ruční úklid</t>
  </si>
  <si>
    <t>Nákup služeb j.n. - čištění kašen</t>
  </si>
  <si>
    <t>Nákup služeb j.n. - čištění kanalizačních vpustí</t>
  </si>
  <si>
    <t>Nákup služeb j.n. - správa zařízení MŠ</t>
  </si>
  <si>
    <t>Nákup služeb j.n. - správa zařízení ZŠ</t>
  </si>
  <si>
    <t>Nákup služeb j.n. - správa zařízení ŠJ</t>
  </si>
  <si>
    <t>Nákup služeb j.n. - sběrné dvory stabilní</t>
  </si>
  <si>
    <t xml:space="preserve">Budovy, haly a stavby - rekonstrukce VO </t>
  </si>
  <si>
    <t>Nákup služeb j.n. - likvidace a svoz komun.odpadu</t>
  </si>
  <si>
    <t>Nákup služeb j.n. - komunikační zeleň</t>
  </si>
  <si>
    <t>Nákup služeb j.n. - pasportizace VZ Vltava, Máj, Šumava</t>
  </si>
  <si>
    <t>Nákup služeb j.n. - instalace váz vč.výsadeb</t>
  </si>
  <si>
    <t>Opravy a udržování - mostů</t>
  </si>
  <si>
    <t>Opravy a udržování - orientační systém</t>
  </si>
  <si>
    <t>Opravy a udržování - kašen</t>
  </si>
  <si>
    <t>Opravy a udržování - kanalizačních vpustí</t>
  </si>
  <si>
    <t>Nákup služeb j.n. - podnikatelský inkubátor</t>
  </si>
  <si>
    <t>Pohoštění - výstavy</t>
  </si>
  <si>
    <t xml:space="preserve">Cestovné - výměnné stáže </t>
  </si>
  <si>
    <t>Opravy a udržování - zprovoznění LP</t>
  </si>
  <si>
    <t>Úhrady dálkově dodávané tepelné energie - NP</t>
  </si>
  <si>
    <t>230 celkem</t>
  </si>
  <si>
    <t>231 celkem</t>
  </si>
  <si>
    <t>232 celkem</t>
  </si>
  <si>
    <t>233 celkem</t>
  </si>
  <si>
    <t>234 celkem</t>
  </si>
  <si>
    <t>235 celkem</t>
  </si>
  <si>
    <t>236 celkem</t>
  </si>
  <si>
    <t>237 celkem</t>
  </si>
  <si>
    <t>238 celkem</t>
  </si>
  <si>
    <t xml:space="preserve">PD - zanádražní komunikace </t>
  </si>
  <si>
    <t>DPS Staroměstská - související výdaje</t>
  </si>
  <si>
    <t>Rekonstrukce Dvořákovy ul.</t>
  </si>
  <si>
    <t>Rekonstrukce ZS - související výdaje</t>
  </si>
  <si>
    <t>Rekonstrukce Šrámkovy ul.</t>
  </si>
  <si>
    <t>PD - zajištění vody v nádrži Bagr</t>
  </si>
  <si>
    <t>Instalace parkovacích automatů</t>
  </si>
  <si>
    <t>PD instalace parkovacích automatů</t>
  </si>
  <si>
    <t>Úroky a ostatní finanční výdaje j.n.</t>
  </si>
  <si>
    <t>Nákup paliva energie j.n.</t>
  </si>
  <si>
    <t>PD stabilního sběrného dvora</t>
  </si>
  <si>
    <t>Technické zhodnocení VS</t>
  </si>
  <si>
    <t>Zátkovo nábřeží 15</t>
  </si>
  <si>
    <t>Krajinská 34</t>
  </si>
  <si>
    <t>Krajinská 35</t>
  </si>
  <si>
    <t>Rekonstrukce Lesní ul.</t>
  </si>
  <si>
    <t>Zajištění vody v nádrži Bagr</t>
  </si>
  <si>
    <t>Poskytnuté půjčky z FRB</t>
  </si>
  <si>
    <t>4112</t>
  </si>
  <si>
    <t>4121</t>
  </si>
  <si>
    <t>Neinvest.přijaté dotace od obcí</t>
  </si>
  <si>
    <t>100 celkem</t>
  </si>
  <si>
    <t>101 celkem</t>
  </si>
  <si>
    <t>105 celkem</t>
  </si>
  <si>
    <t>108 celkem</t>
  </si>
  <si>
    <t>Programové vybavení</t>
  </si>
  <si>
    <t>Výpočetní technika</t>
  </si>
  <si>
    <t>111</t>
  </si>
  <si>
    <t>6119</t>
  </si>
  <si>
    <t>3635</t>
  </si>
  <si>
    <t>111 celkem</t>
  </si>
  <si>
    <t>PD na připravované stavby</t>
  </si>
  <si>
    <t>Rekonstrukce kanalizací</t>
  </si>
  <si>
    <t>112</t>
  </si>
  <si>
    <t>Výdaje související - přepočty nákladů staveb</t>
  </si>
  <si>
    <t>Výdaje související - kopírování dokumentace</t>
  </si>
  <si>
    <t>Výdaje související - inzerce</t>
  </si>
  <si>
    <t>112 celkem</t>
  </si>
  <si>
    <t>6130</t>
  </si>
  <si>
    <t>Pozemky</t>
  </si>
  <si>
    <t>114 celkem</t>
  </si>
  <si>
    <t>115 celkem</t>
  </si>
  <si>
    <t>191 celkem</t>
  </si>
  <si>
    <t>193 celkem</t>
  </si>
  <si>
    <t>194 celkem</t>
  </si>
  <si>
    <t>Investiční příspěvky zřízeným PO</t>
  </si>
  <si>
    <t>201 celkem</t>
  </si>
  <si>
    <t>209 celkem</t>
  </si>
  <si>
    <t>211 celkem</t>
  </si>
  <si>
    <t>212 celkem</t>
  </si>
  <si>
    <t>213 celkem</t>
  </si>
  <si>
    <t>215 celkem</t>
  </si>
  <si>
    <t>220 celkem</t>
  </si>
  <si>
    <t>221 celkem</t>
  </si>
  <si>
    <t>222 celkem</t>
  </si>
  <si>
    <t>227 celkem</t>
  </si>
  <si>
    <t>228 celkem</t>
  </si>
  <si>
    <t>229 celkem</t>
  </si>
  <si>
    <t>264 celkem</t>
  </si>
  <si>
    <t>265 celkem</t>
  </si>
  <si>
    <t>273 celkem</t>
  </si>
  <si>
    <t>403 celkem</t>
  </si>
  <si>
    <t>Rezervy kapitálových výdajů</t>
  </si>
  <si>
    <t>102 celkem</t>
  </si>
  <si>
    <t>Služby školení a vzdělávání - POLIS</t>
  </si>
  <si>
    <t>5311</t>
  </si>
  <si>
    <t>Platy zaměstnanců</t>
  </si>
  <si>
    <t>5121</t>
  </si>
  <si>
    <t>5122</t>
  </si>
  <si>
    <t>5134</t>
  </si>
  <si>
    <t>5136</t>
  </si>
  <si>
    <t>Knihy, učební pomůcky a tisk + diskety</t>
  </si>
  <si>
    <t>5137</t>
  </si>
  <si>
    <t>5139</t>
  </si>
  <si>
    <t>Nákup materiálu j.n. - náhradní díly</t>
  </si>
  <si>
    <t>Nákup materiálu j.n. - strava pro služební psy</t>
  </si>
  <si>
    <t>Nákup materiálu j.n. - ostatní</t>
  </si>
  <si>
    <t>5151</t>
  </si>
  <si>
    <t>Voda</t>
  </si>
  <si>
    <t>5152</t>
  </si>
  <si>
    <t>5154</t>
  </si>
  <si>
    <t>Elektrická energie</t>
  </si>
  <si>
    <t>5156</t>
  </si>
  <si>
    <t>ŠJ U Tří lvů</t>
  </si>
  <si>
    <t>Pohonné hmoty a maziva</t>
  </si>
  <si>
    <t>5161</t>
  </si>
  <si>
    <t>Služby pošt - balné, poštovné</t>
  </si>
  <si>
    <t>5162</t>
  </si>
  <si>
    <t>5164</t>
  </si>
  <si>
    <t>Nájemné</t>
  </si>
  <si>
    <t>5167</t>
  </si>
  <si>
    <t>Služby školení a vzdělávání - veter., referent.</t>
  </si>
  <si>
    <t>5168</t>
  </si>
  <si>
    <t>5169</t>
  </si>
  <si>
    <t>Nákup služeb j.n. - tisk tiskopisů</t>
  </si>
  <si>
    <t>Nákup služeb j.n. - označení služebních aut</t>
  </si>
  <si>
    <t>Nákup služeb j.n. - příspěvek na stravování</t>
  </si>
  <si>
    <t>Nákup služeb j.n. - lékařská vyšetření ZP</t>
  </si>
  <si>
    <t>Nákup služeb j.n. - ostatní</t>
  </si>
  <si>
    <t>5171</t>
  </si>
  <si>
    <t>Opravy a udržování - služebních vozidel</t>
  </si>
  <si>
    <t>Opravy a udržování - oděvů, obuvi a OOP</t>
  </si>
  <si>
    <t>5173</t>
  </si>
  <si>
    <t>Cestovné - POLIS</t>
  </si>
  <si>
    <t xml:space="preserve">Cestovné </t>
  </si>
  <si>
    <t>5175</t>
  </si>
  <si>
    <t xml:space="preserve">Pohoštění </t>
  </si>
  <si>
    <t>Nákup kolků</t>
  </si>
  <si>
    <t>Platby daní a poplatků - dálniční známky</t>
  </si>
  <si>
    <t>3749</t>
  </si>
  <si>
    <t>Elektrická energie - studny Bagr</t>
  </si>
  <si>
    <t>3716</t>
  </si>
  <si>
    <t>Nákup služeb j.n. - monitorování ovzduší</t>
  </si>
  <si>
    <t>3742</t>
  </si>
  <si>
    <t>Nákup služeb j.n. - ochrana a provoz rezervací</t>
  </si>
  <si>
    <t>Příjmy z podílů na zisku a dividend (ČS)</t>
  </si>
  <si>
    <t>Kamerový systém</t>
  </si>
  <si>
    <t>Rekonstrukce parku Na sadech-výdaje související</t>
  </si>
  <si>
    <t xml:space="preserve">Budovy, haly a stavby - výstavba kanal. vpustí </t>
  </si>
  <si>
    <t>Zanádražní komunikace - související výdaje</t>
  </si>
  <si>
    <t>Rekonstrukce U Černé věže - související výdaje</t>
  </si>
  <si>
    <t>Rekonstrukce Kanovnická - související výdaje</t>
  </si>
  <si>
    <t>Rekonstrukce ul. Na sadech - související výdaje</t>
  </si>
  <si>
    <t>Zanádražní komunikace - urbanistická studie</t>
  </si>
  <si>
    <t>Rekonstrukce Široké ul. - související výdaje</t>
  </si>
  <si>
    <t>PPO - Ochranná hráz Trilčův jez</t>
  </si>
  <si>
    <t>DD Hvízdal - sluneční kolektory</t>
  </si>
  <si>
    <t>Umělecká díla a předměty</t>
  </si>
  <si>
    <t>Inv.transfery občanským sdružením</t>
  </si>
  <si>
    <t xml:space="preserve">MŠ K. Štěcha </t>
  </si>
  <si>
    <t>ZŠ Vl. Rady</t>
  </si>
  <si>
    <t>Investiční příspěvky zřízeným PO-plynofikace služ.bytu</t>
  </si>
  <si>
    <t>Úpravy Máj - střed</t>
  </si>
  <si>
    <t>PD-ZTV Husova kolonie-prům.zóna Okružní ul.</t>
  </si>
  <si>
    <t>Rekonstrukce bytu Nová 2</t>
  </si>
  <si>
    <t>PPO - studie</t>
  </si>
  <si>
    <t>Nákup NHIM j.n. - RP Plavská</t>
  </si>
  <si>
    <t>Přijaté neinvestiční dary</t>
  </si>
  <si>
    <t>Nákup NHIM j.n. - US Suché Vrbné-Hraniční</t>
  </si>
  <si>
    <t>Výdaje související - kanalizace - sběrač C,D</t>
  </si>
  <si>
    <t>PD - DD Hvízdal - sluneční kolektory</t>
  </si>
  <si>
    <t>Krajinská 35 - PD</t>
  </si>
  <si>
    <t xml:space="preserve">PD - Most přes Malši Dr.Stejskala </t>
  </si>
  <si>
    <t>Stroje, přístroje a zařízení - sekačka</t>
  </si>
  <si>
    <t>Zátkovo nábřeží 15 - připojení elektřiny</t>
  </si>
  <si>
    <t>U Černé věže 26 - připojení elektřiny</t>
  </si>
  <si>
    <t>Kanovnická 2 - připojení elektřiny</t>
  </si>
  <si>
    <t>nám. Přemysla Otakara II. 19 - připojení elektřiny</t>
  </si>
  <si>
    <t>Haškova 2 - rekonstrukce VS</t>
  </si>
  <si>
    <t>Změna stavu krátkodobých prostř.na bk.účtech - FRR</t>
  </si>
  <si>
    <t>Uhrazené spl.přijatých půjček - nevyplacené mzdy</t>
  </si>
  <si>
    <t>Nákup služeb j.n. - zeleň Vltava</t>
  </si>
  <si>
    <t>Nákup služeb j.n. - zeleň Máj</t>
  </si>
  <si>
    <t>Neinv.dotace obč.sdruž. - Divadlo pod čepicí</t>
  </si>
  <si>
    <t>Nákup služeb j.n. - Program rozvoje VPZ Rožnov</t>
  </si>
  <si>
    <t>Nákup služeb j.n. - zeleň Šumava</t>
  </si>
  <si>
    <t>Nákup služeb j.n. - zeleň Pražské předměstí</t>
  </si>
  <si>
    <t>Nákup služeb j.n. - zeleň Pekárenská</t>
  </si>
  <si>
    <t>Nákup služeb j.n. - zeleň Rožnov</t>
  </si>
  <si>
    <t>Nákup služeb j.n. - zeleň Stromovka</t>
  </si>
  <si>
    <t>Nákup služeb j.n. - zeleň Suché Vrbné</t>
  </si>
  <si>
    <t>Nákup služeb j.n. - Centrální park</t>
  </si>
  <si>
    <t>Nákup služeb j.n. - úklid travnatých ploch</t>
  </si>
  <si>
    <t>Nákup služeb j.n. - kácení, prořez. a frézování</t>
  </si>
  <si>
    <t>Nákup služeb j.n. - nové výsadby</t>
  </si>
  <si>
    <t>Nákup služeb j.n. - terénní úpr. neudrž.pozemků</t>
  </si>
  <si>
    <t>Nákup služeb j.n. - ÚSES</t>
  </si>
  <si>
    <t>3792</t>
  </si>
  <si>
    <t>Nákup služeb j.n. - ekologická výchova</t>
  </si>
  <si>
    <t>Nákup služeb j.n. - likvidace černých skládek</t>
  </si>
  <si>
    <t>Nákup služeb j.n. - separovaný sběr</t>
  </si>
  <si>
    <t>Nákup služeb j.n. - sběrné dvory mobilní</t>
  </si>
  <si>
    <t>Pohoštění</t>
  </si>
  <si>
    <t>5141</t>
  </si>
  <si>
    <t>5163</t>
  </si>
  <si>
    <t xml:space="preserve">Služby peněžních ústavů </t>
  </si>
  <si>
    <t>1014</t>
  </si>
  <si>
    <t xml:space="preserve">Nákup služeb j.n. - čipování </t>
  </si>
  <si>
    <t>5212</t>
  </si>
  <si>
    <t>2140</t>
  </si>
  <si>
    <t>5229</t>
  </si>
  <si>
    <t>Platby daní a poplatků - soudní poplatky</t>
  </si>
  <si>
    <t>Nákup materiálu j.n.</t>
  </si>
  <si>
    <t>Služby peněžních ústavů</t>
  </si>
  <si>
    <r>
      <t xml:space="preserve">ZO </t>
    </r>
    <r>
      <rPr>
        <sz val="7"/>
        <rFont val="Arial CE"/>
        <family val="2"/>
      </rPr>
      <t>MŠ,ZŠ,ŠJ</t>
    </r>
  </si>
  <si>
    <t>102,105-FO,OŠT</t>
  </si>
  <si>
    <t>Správa tělových.a rekr.zařízení</t>
  </si>
  <si>
    <t>Odbor strateg.plánu a ek.rozvoje</t>
  </si>
  <si>
    <t>Odbory MM</t>
  </si>
  <si>
    <t xml:space="preserve">Odbory MM </t>
  </si>
  <si>
    <t>Daň z příjmů FO ze záv.čin.a fčních.požitků</t>
  </si>
  <si>
    <t>Daň z příjmů fyz.osob ze sam.výděl.činnosti</t>
  </si>
  <si>
    <t>Přijaté nekap.přísp.a náhr. - pohledávky ZO</t>
  </si>
  <si>
    <t>Uhrazené spl.přijatých půjček - MF ČR</t>
  </si>
  <si>
    <t>Uhrazené spl.přijatých půjček - SFŽP</t>
  </si>
  <si>
    <t>Aktivní krátkodobé operace řízení likvidity - P</t>
  </si>
  <si>
    <t>Aktivní krátkodobé operace řízení likvidity - A</t>
  </si>
  <si>
    <t>Aktivní krátkodobé operace řízení likvidity - FRB</t>
  </si>
  <si>
    <t>Dlouhodobé přijaté půjčky - HVB - ZS</t>
  </si>
  <si>
    <t>Uhrazené spl.přijatých půjček - ČMHB - 146 b.j.</t>
  </si>
  <si>
    <t>Uhrazené spl.přijatých půjček - ČMHB - DM</t>
  </si>
  <si>
    <t>Uhrazené spl.přijatých půjček - ČMHB - 54 b.j.</t>
  </si>
  <si>
    <t>Uhrazené spl.přijatých půjček - náj. 46 b.j.</t>
  </si>
  <si>
    <t>Uhrazené spl.přijatých půjček - náj. Fr.Ondříčka</t>
  </si>
  <si>
    <t>Uhrazené spl.přijatých půjček - náj. Krajinská 26</t>
  </si>
  <si>
    <t>Dlouhodobé přijaté půjčky - náj. Dubenská</t>
  </si>
  <si>
    <t xml:space="preserve">Uhrazené spl.přijatých půjček - náj. Dubenská </t>
  </si>
  <si>
    <t>Služby školení a vzdělávání</t>
  </si>
  <si>
    <t>Nákup služeb j.n.</t>
  </si>
  <si>
    <t>104</t>
  </si>
  <si>
    <t>Nákup služeb j.n. - kalendář</t>
  </si>
  <si>
    <t>Nákup služeb j.n. - tuzemské výstavy</t>
  </si>
  <si>
    <t>Nákup služeb j.n. - zahraniční výstavy</t>
  </si>
  <si>
    <t>Nákup služeb j.n. - inzerce a propagace</t>
  </si>
  <si>
    <t>Nákup služeb j.n. - statistika</t>
  </si>
  <si>
    <t>Nákup služeb j.n. - otevření turistické sezóny</t>
  </si>
  <si>
    <t>Nákup služeb j.n. - týden zahraniční kultury</t>
  </si>
  <si>
    <t>Nákup služeb j.n. - spolupráce s partnerskými městy</t>
  </si>
  <si>
    <t>Věcné dary</t>
  </si>
  <si>
    <t>104 celkem</t>
  </si>
  <si>
    <t>5112</t>
  </si>
  <si>
    <t>Ostatní osobní výdaje</t>
  </si>
  <si>
    <t>Nákup materiálu j.n. - věcné ceny</t>
  </si>
  <si>
    <t>Opravy a udržování - školských zařízení</t>
  </si>
  <si>
    <t>OVVZ</t>
  </si>
  <si>
    <t>SO</t>
  </si>
  <si>
    <t>DPS Staroměstská</t>
  </si>
  <si>
    <t>Drobné stavby</t>
  </si>
  <si>
    <t>Rekonstrukce vodovodů</t>
  </si>
  <si>
    <t>Dopravní podnik města</t>
  </si>
  <si>
    <t>Správa domů</t>
  </si>
  <si>
    <t>Odvody za odnětí zemědělské půdy</t>
  </si>
  <si>
    <t>3421</t>
  </si>
  <si>
    <t>Neinv.dot.nezisk.a pod.org.j.n. - nesport.org.</t>
  </si>
  <si>
    <t>Neinv.dot.nezisk.a pod.org.j.n. - na vol.aktivity mládeže</t>
  </si>
  <si>
    <t>Neinvestiční transfery obcím</t>
  </si>
  <si>
    <t>Plyn</t>
  </si>
  <si>
    <t>Nájemné s právem koupě - informatika</t>
  </si>
  <si>
    <t>Nákup služeb j.n. - poplatky TV+R NP</t>
  </si>
  <si>
    <t>Služby telekomunikací a radiokomunikací</t>
  </si>
  <si>
    <t>3392</t>
  </si>
  <si>
    <t>4319</t>
  </si>
  <si>
    <t>Ostatní osobní výdaje - úklid klubů důchodců</t>
  </si>
  <si>
    <t>Prádlo, oděv a obuv</t>
  </si>
  <si>
    <t>Knihy, učební pomůcky a tisk</t>
  </si>
  <si>
    <t>5153</t>
  </si>
  <si>
    <t>4399</t>
  </si>
  <si>
    <t>Nákup služeb j.n. - lékařské prohlídky</t>
  </si>
  <si>
    <t>101,102,108,110,113,117</t>
  </si>
  <si>
    <t>bez paragrafového členění - splátky půjček z FRB, FZM a na nevyplacené mzdy</t>
  </si>
  <si>
    <t>106, Jeslová a azylová zařízení</t>
  </si>
  <si>
    <t>102,108,112,119,120,195</t>
  </si>
  <si>
    <t>Opravy a udržování - AzD</t>
  </si>
  <si>
    <t>Pohoštění - vánoční setkání důchodců</t>
  </si>
  <si>
    <t>5221</t>
  </si>
  <si>
    <t>Neinvest.dotace obec.prosp.org. - příspěvky</t>
  </si>
  <si>
    <t>5222</t>
  </si>
  <si>
    <t>5223</t>
  </si>
  <si>
    <t>5410</t>
  </si>
  <si>
    <t>4180</t>
  </si>
  <si>
    <t>Sociální dávky</t>
  </si>
  <si>
    <t>106 celkem</t>
  </si>
  <si>
    <t>Nákup služeb j.n. - kronika města</t>
  </si>
  <si>
    <t>Nákup služeb j.n. - tradiční svátky</t>
  </si>
  <si>
    <t>Nákup služeb j.n. - významná výročí</t>
  </si>
  <si>
    <t>Nákup služeb j.n. - fotodokumentace</t>
  </si>
  <si>
    <t>5111</t>
  </si>
  <si>
    <t>6171</t>
  </si>
  <si>
    <t>6112</t>
  </si>
  <si>
    <t>5116</t>
  </si>
  <si>
    <t>5132</t>
  </si>
  <si>
    <t>Ochranné pomůcky</t>
  </si>
  <si>
    <t>Nákup materiálu j.n. - potraviny pro psy</t>
  </si>
  <si>
    <t>Nákup materiálu j.n. - pro občanské obřady</t>
  </si>
  <si>
    <t>Nákup materiálu j.n. - tiskopisy, filmy</t>
  </si>
  <si>
    <t>Nákup materiálu j.n. - náhradní díly na auta</t>
  </si>
  <si>
    <t>Služby pošt</t>
  </si>
  <si>
    <t>5166</t>
  </si>
  <si>
    <t>Nákup služeb j.n. - dodavatelský úklid</t>
  </si>
  <si>
    <t>Nákup služeb j.n. - inzerce</t>
  </si>
  <si>
    <t>Nákup služeb j.n. - odvoz odpadu</t>
  </si>
  <si>
    <t>Nákup služeb j.n. - servis kopírek</t>
  </si>
  <si>
    <t>Opravy a udržování - topení a VS</t>
  </si>
  <si>
    <t>Opravy a udržování - elektro, svítidel</t>
  </si>
  <si>
    <t>Opravy a udržování - zdravotní instalace</t>
  </si>
  <si>
    <t>Opravy a udržování - ostatní</t>
  </si>
  <si>
    <t>Záležitosti lesního hospodářství j.n.</t>
  </si>
  <si>
    <t>Domovy - penziony pro matky s dětmi</t>
  </si>
  <si>
    <t>Konzultační, poradenské a právní služby</t>
  </si>
  <si>
    <t>Služby zpracování dat - aktualizace právního SW</t>
  </si>
  <si>
    <t>Služby zpracování dat - aktualizace antivir.programu</t>
  </si>
  <si>
    <t>Služby zpracování dat - aktualizace DTMM</t>
  </si>
  <si>
    <t>Služby zpracování dat - pilotní projekt GIS</t>
  </si>
  <si>
    <t>Služby zpracování dat - připojení k síti Internet</t>
  </si>
  <si>
    <t>Opravy a udržování - HW</t>
  </si>
  <si>
    <t>Konzult.,porad. a právní služby - expertní činnost</t>
  </si>
  <si>
    <t>Nákup služeb j.n. - drobné dopravní studie</t>
  </si>
  <si>
    <t>Nákup služeb j.n. - příprava pro investory</t>
  </si>
  <si>
    <t>0</t>
  </si>
  <si>
    <t>ŠJ - příspěvkové organizace</t>
  </si>
  <si>
    <t>Splátky půjček od PO - MKD</t>
  </si>
  <si>
    <t>Příjmy z poskyt. služeb a výr. - za pobyt NP</t>
  </si>
  <si>
    <t>Invest.dotace nefin.podnik.subj. - práv.os. - LRM</t>
  </si>
  <si>
    <t>55.200</t>
  </si>
  <si>
    <t>IO</t>
  </si>
  <si>
    <t>KT</t>
  </si>
  <si>
    <t xml:space="preserve">Nákup služeb j.n. </t>
  </si>
  <si>
    <t>Nákup služeb j.n. - kopírování, fotodokumentace</t>
  </si>
  <si>
    <t>Nákup služeb j.n. - zaměřování, výpisy z KN</t>
  </si>
  <si>
    <t>Nákup služeb j.n. - kopírování dokumentace</t>
  </si>
  <si>
    <t>Opravy a udržování</t>
  </si>
  <si>
    <t>5499</t>
  </si>
  <si>
    <t>113 celkem</t>
  </si>
  <si>
    <t>Konzult.,poradenské a práv.služby - znal. posudky</t>
  </si>
  <si>
    <t>Konzult.,poradenské a právní služby - geom. plán.</t>
  </si>
  <si>
    <t>Nákup služeb j.n. - realitní kanceláře, aukce, tisk</t>
  </si>
  <si>
    <t>5362</t>
  </si>
  <si>
    <t>Nákup služeb j.n. - fotopráce</t>
  </si>
  <si>
    <t>Opravy a udržování - parkovacích automatů</t>
  </si>
  <si>
    <t>Opravy a udržování - komunikací</t>
  </si>
  <si>
    <t>Nákup služeb j.n. - Masopust</t>
  </si>
  <si>
    <t>Nákup služeb j.n. - Překročme bariéry</t>
  </si>
  <si>
    <t>Nákup služeb j.n. - Koncerty na letní scéně</t>
  </si>
  <si>
    <t>Nákup služeb j.n. - Slavnosti města</t>
  </si>
  <si>
    <t>Nákup služeb j.n. - výstavy</t>
  </si>
  <si>
    <t>119 celkem</t>
  </si>
  <si>
    <t>Konzult.,poradenské a práv.služby - personální audit + poradenství</t>
  </si>
  <si>
    <t>Konzult.,poradenské a práv.služby - právní služby</t>
  </si>
  <si>
    <t>Konzult.,poradenské a práv.služby - překlady, tlumoč.</t>
  </si>
  <si>
    <t>Služby školení a vzdělávání - Institut Benešov</t>
  </si>
  <si>
    <t>Nákup služeb j.n. - tiskařské práce</t>
  </si>
  <si>
    <t>Cestovné - školení a porady VO</t>
  </si>
  <si>
    <t>120 celkem</t>
  </si>
  <si>
    <t>Potraviny</t>
  </si>
  <si>
    <t>MŠ Neplachova</t>
  </si>
  <si>
    <t>Schválený rozpočet 2001</t>
  </si>
  <si>
    <t>Upravený rozpočet 2001</t>
  </si>
  <si>
    <t>F i n a n c o v á n í</t>
  </si>
  <si>
    <t>Stroje, přístroje a zařízení - kopírka</t>
  </si>
  <si>
    <t>Nákup NHIM j.n. - RP hist.jádro - čistopis</t>
  </si>
  <si>
    <t>Nákup NHIM j.n. - US D3 - opatření</t>
  </si>
  <si>
    <t>ZTV Máj 550 b.j.</t>
  </si>
  <si>
    <t xml:space="preserve">ZTV Třebotovice, Kaliště </t>
  </si>
  <si>
    <t>Opravy a udržování - repase chladícího zařízení</t>
  </si>
  <si>
    <t>Rekonstrukce zimního stadionu</t>
  </si>
  <si>
    <t xml:space="preserve">Rekonstrukce ubytovny JD </t>
  </si>
  <si>
    <t>Lávka přes Malši v ul. M.Vydrové</t>
  </si>
  <si>
    <t>Kanalizace - sběrač A,B</t>
  </si>
  <si>
    <t>Kanalizace - sběrač C,D</t>
  </si>
  <si>
    <t>Rekonstrukce ul.B. Martinů</t>
  </si>
  <si>
    <t>Rekonstrukce sportovních ploch</t>
  </si>
  <si>
    <t>Rekonstrukce hřiště ZŠ Rožnov</t>
  </si>
  <si>
    <t>Rekonstrukce běž.dráhy ZŠ S.Vrbné</t>
  </si>
  <si>
    <t>Rekonstrukce hřiště ZŠ Nová</t>
  </si>
  <si>
    <t>Zateplení tělocvičny ZŠ O. Nedbala</t>
  </si>
  <si>
    <t>Plynofikace MŠ Kališnická</t>
  </si>
  <si>
    <t>Výdaje související - studie</t>
  </si>
  <si>
    <t>Programové vybavení - systém Oracle</t>
  </si>
  <si>
    <t>Programové vybavení - ekonomický SW</t>
  </si>
  <si>
    <t>Programové vybavení - spisová služba</t>
  </si>
  <si>
    <t>Programové vybavení - přev. SDÚ</t>
  </si>
  <si>
    <t>Programové vybavení - upgrade SW</t>
  </si>
  <si>
    <t>Výpočetní technika - tiskárny</t>
  </si>
  <si>
    <t>Výpočetní technika - server</t>
  </si>
  <si>
    <t>Výpočetní technika - upgrade HW</t>
  </si>
  <si>
    <t>Odbor strateg.plánování a ek.rozvoje</t>
  </si>
  <si>
    <t>Investiční dotace ze státního rozpočtu</t>
  </si>
  <si>
    <t>275 celkem</t>
  </si>
  <si>
    <t>276 celkem</t>
  </si>
  <si>
    <t>PPO - Havlíčkova kolonie</t>
  </si>
  <si>
    <t>Rekonstrukce Nová</t>
  </si>
  <si>
    <t>Úprava Senováž.nám.+přilehlé křižov.</t>
  </si>
  <si>
    <t>PD - ZTV Husova kolonie</t>
  </si>
  <si>
    <t>Most přes Malši Dr.Stejskala</t>
  </si>
  <si>
    <t>Rekonstrukce radnice</t>
  </si>
  <si>
    <t>Vodovody-rekonstrukce přívod.řadů</t>
  </si>
  <si>
    <t>Rekonstrukce komunikací Č.Vrbné</t>
  </si>
  <si>
    <t>Drobné stavby - výdaje související</t>
  </si>
  <si>
    <t>Rekonstrukce U Černé věže</t>
  </si>
  <si>
    <t>Rekonstrukce Kanovnická</t>
  </si>
  <si>
    <t>Rekonstrukce Na sadech</t>
  </si>
  <si>
    <t>Kruh.křižovatka Barcala - Horákové</t>
  </si>
  <si>
    <t>Rekonstrukce kanalizací-souvis.výdaje</t>
  </si>
  <si>
    <t>Rekonstrukce vodovodů-souvis.výdaje</t>
  </si>
  <si>
    <t>ČOV - intenzifikace</t>
  </si>
  <si>
    <t>ZTV Nové Hodějovice III. etapa</t>
  </si>
  <si>
    <t>Rekonstrukce ubytovny MD</t>
  </si>
  <si>
    <t>Nákup zboží - MIC</t>
  </si>
  <si>
    <t>Nákup služeb j.n. - MIC</t>
  </si>
  <si>
    <t>110 celkem</t>
  </si>
  <si>
    <t>Správní odbor</t>
  </si>
  <si>
    <t>Nákup služeb j.n. - varhaníci</t>
  </si>
  <si>
    <t>Poskytované zálohy a jistiny j.n. - karty CCS</t>
  </si>
  <si>
    <t>Služby školení a vzdělávání - informatika</t>
  </si>
  <si>
    <t xml:space="preserve">Konzult.,poradenské a právní služby - revize </t>
  </si>
  <si>
    <t>Příjmy z prodeje zboží</t>
  </si>
  <si>
    <t>Nákup služeb j.n. - radniční bál</t>
  </si>
  <si>
    <t>Nákup služeb j.n. - Budějovický trojboj</t>
  </si>
  <si>
    <t>Nákup služeb j.n. - Čarodějnice</t>
  </si>
  <si>
    <t>Nákup služeb j.n. - Den seniorů</t>
  </si>
  <si>
    <t>MŠ K. Štěcha</t>
  </si>
  <si>
    <t>MŠ E. Pittera</t>
  </si>
  <si>
    <t>Platby za provedenou práci j.n. - refundace</t>
  </si>
  <si>
    <t>Služby školení a vzdělávání - jazykové kurzy</t>
  </si>
  <si>
    <t>Služby školení a vzdělávání - personalistika, řízení, mzdy</t>
  </si>
  <si>
    <t>Nákup služeb j.n. - výměna písku pískovišť</t>
  </si>
  <si>
    <t>Nákup služeb j.n. - deratizace</t>
  </si>
  <si>
    <t>Opravy a udržování - pískovišť a laviček</t>
  </si>
  <si>
    <t>Opravy a udržování - malování a nátěry</t>
  </si>
  <si>
    <t>MŠ Nerudova</t>
  </si>
  <si>
    <t>Světelné signalizační zařízení</t>
  </si>
  <si>
    <t>Pozemky - zanádražní komunikace</t>
  </si>
  <si>
    <t>ŠJ Rudolfovská</t>
  </si>
  <si>
    <t>Opravy a udržování - chladícího zařízení</t>
  </si>
  <si>
    <t>Příjmy z poskytování  služeb a výrobků</t>
  </si>
  <si>
    <t>Splátky půjček FRB</t>
  </si>
  <si>
    <t>FZM</t>
  </si>
  <si>
    <t>Opravy a udržování - Destarolů</t>
  </si>
  <si>
    <t>Příjmy z prodeje ostatního HIM</t>
  </si>
  <si>
    <t>Nein.přij.dotace ze státního rozpočtu</t>
  </si>
  <si>
    <t>Převody z vlastních fondů HČ</t>
  </si>
  <si>
    <t>tis. Kč</t>
  </si>
  <si>
    <t>101 - OŽP</t>
  </si>
  <si>
    <t>102 - FO</t>
  </si>
  <si>
    <t>108 - OVV</t>
  </si>
  <si>
    <t>110 - SO</t>
  </si>
  <si>
    <t>113 - SDÚ</t>
  </si>
  <si>
    <t>117 - ObŽÚ</t>
  </si>
  <si>
    <t>100 - MP</t>
  </si>
  <si>
    <t>104 - OVVZ</t>
  </si>
  <si>
    <t>105 - OŠT</t>
  </si>
  <si>
    <t>106 - OSV</t>
  </si>
  <si>
    <t>110  - SO</t>
  </si>
  <si>
    <t>112 - IO</t>
  </si>
  <si>
    <t>114 - MO</t>
  </si>
  <si>
    <t>115 - SVS</t>
  </si>
  <si>
    <t>119 - KP</t>
  </si>
  <si>
    <t>191 - PS</t>
  </si>
  <si>
    <t>192 - SH</t>
  </si>
  <si>
    <t>193 - ZS</t>
  </si>
  <si>
    <t>195 - FZM</t>
  </si>
  <si>
    <t>315 - TSM</t>
  </si>
  <si>
    <t>Příjmy z prodeje majetku</t>
  </si>
  <si>
    <t xml:space="preserve">Kapitálové příjmy </t>
  </si>
  <si>
    <t>Vlastní příjmy celkem</t>
  </si>
  <si>
    <t>Neinv.přij.dotace ze SR (dot.vztah)</t>
  </si>
  <si>
    <t xml:space="preserve">Neinv.přijaté dotace od reg.orgánů </t>
  </si>
  <si>
    <t>Odbor strat.plánu a ek.rozvoje</t>
  </si>
  <si>
    <t xml:space="preserve">Technické služby města </t>
  </si>
  <si>
    <t>201-212 a 230-235</t>
  </si>
  <si>
    <t>213-228 a 236-237</t>
  </si>
  <si>
    <t>229 a 238</t>
  </si>
  <si>
    <t>Příjmy úhrnem</t>
  </si>
  <si>
    <t>FINANCOVÁNÍ</t>
  </si>
  <si>
    <t>Úhrn zdrojů</t>
  </si>
  <si>
    <t>O d p o v ě d n é   m í s t o</t>
  </si>
  <si>
    <t>131 - 182</t>
  </si>
  <si>
    <t>ZO MŠ, ZŠ, ŠJ</t>
  </si>
  <si>
    <t>PO - školství</t>
  </si>
  <si>
    <t>PO - sociální</t>
  </si>
  <si>
    <t>PO - kulturní</t>
  </si>
  <si>
    <t>320 - 325</t>
  </si>
  <si>
    <t xml:space="preserve">RO </t>
  </si>
  <si>
    <t>Celkem</t>
  </si>
  <si>
    <t>MŠ - příspěvkové organizace</t>
  </si>
  <si>
    <t>ZŠ - příspěvkové organizace</t>
  </si>
  <si>
    <t>PO</t>
  </si>
  <si>
    <t>RO</t>
  </si>
  <si>
    <t xml:space="preserve">Úhrnem </t>
  </si>
  <si>
    <t>V Ý D A J E</t>
  </si>
  <si>
    <t>111 - OÚPA</t>
  </si>
  <si>
    <t xml:space="preserve">      Rozbor výdajů</t>
  </si>
  <si>
    <t>Dlouhodobé přijaté půjčky (přijetí)</t>
  </si>
  <si>
    <t xml:space="preserve">Aktivní krátkodobé operace řízení likvidity </t>
  </si>
  <si>
    <t>x</t>
  </si>
  <si>
    <t>Odbor územního plánu a architektury</t>
  </si>
  <si>
    <t>z toho: půjčky FRB</t>
  </si>
  <si>
    <t>Ostatní investiční přijaté dotace ze státního rozpočtu</t>
  </si>
  <si>
    <t>Neinvestiční dotace obecně prospěšným organizacím</t>
  </si>
  <si>
    <t>Příjmy z podílů na zisku a dividend (PATRIA)</t>
  </si>
  <si>
    <t>Příjmy z podílů na zisku a dividend (Atlantik)</t>
  </si>
  <si>
    <t>Příjmy z prodeje neinvestičního majetku</t>
  </si>
  <si>
    <t>Ostatní investiční přijaté dotace ze SR</t>
  </si>
  <si>
    <t xml:space="preserve">Ostatní neinvestiční výdaje j.n. </t>
  </si>
  <si>
    <t>Platby daní a poplatků - záloha na daň z příjmů</t>
  </si>
  <si>
    <t xml:space="preserve">Nákup kolků </t>
  </si>
  <si>
    <t>Nákup služeb j.n. - Dny slovenské kultury</t>
  </si>
  <si>
    <t>Nákup služeb j.n. - Jarmark řemesel</t>
  </si>
  <si>
    <t xml:space="preserve">Nájemné </t>
  </si>
  <si>
    <t>116 celkem</t>
  </si>
  <si>
    <t>Odbor strategického plánu a ek.rozvoje</t>
  </si>
  <si>
    <t>101 bj. Máj + 5 bj. bezbariérových</t>
  </si>
  <si>
    <t>Orientační informační systém města</t>
  </si>
  <si>
    <t xml:space="preserve">RO   č. </t>
  </si>
  <si>
    <t>schváleno RM/ZM dne:</t>
  </si>
  <si>
    <t>částka</t>
  </si>
  <si>
    <t>OM / účel</t>
  </si>
  <si>
    <t>UZ</t>
  </si>
  <si>
    <t>SR</t>
  </si>
  <si>
    <t>UR</t>
  </si>
  <si>
    <t>100 - Městská policie</t>
  </si>
  <si>
    <t>101 - Odbor ochrany životního prostředí</t>
  </si>
  <si>
    <t>102 - Finanční odbor</t>
  </si>
  <si>
    <t>3</t>
  </si>
  <si>
    <t>RM 24.1.</t>
  </si>
  <si>
    <t>přesun MP na MŠ PO</t>
  </si>
  <si>
    <t>4</t>
  </si>
  <si>
    <t>RM 14.2.</t>
  </si>
  <si>
    <t>zvýšení limitu MP PO z nespecifikované rezervy</t>
  </si>
  <si>
    <t>5</t>
  </si>
  <si>
    <t>zvýšení rezervy - úprava úroků úvěru ČMHB</t>
  </si>
  <si>
    <t xml:space="preserve">6 </t>
  </si>
  <si>
    <t>ZM 29.3.</t>
  </si>
  <si>
    <t>zvýšení rezervy z dotačního vztahu</t>
  </si>
  <si>
    <t>7</t>
  </si>
  <si>
    <t>8</t>
  </si>
  <si>
    <t>FV 2000</t>
  </si>
  <si>
    <t>9/1</t>
  </si>
  <si>
    <t>zapojení prostředků minulých let do rozpočtu 2001</t>
  </si>
  <si>
    <t>10</t>
  </si>
  <si>
    <t>snížení rezervy na MP Mm</t>
  </si>
  <si>
    <t>15</t>
  </si>
  <si>
    <t>RM 18.4.</t>
  </si>
  <si>
    <t>snížení rezervy ve prospěch SVS</t>
  </si>
  <si>
    <t>20</t>
  </si>
  <si>
    <t>RM 2.5.</t>
  </si>
  <si>
    <t>neschváleno</t>
  </si>
  <si>
    <t>snížení rezervy na BV OVV</t>
  </si>
  <si>
    <t>21</t>
  </si>
  <si>
    <t>RM 23.5.</t>
  </si>
  <si>
    <t>26</t>
  </si>
  <si>
    <t>RM 6.6.</t>
  </si>
  <si>
    <t>snížení rezervy na BV OŠT</t>
  </si>
  <si>
    <t>9/2</t>
  </si>
  <si>
    <t>105 - Odbor školství a tělovýchovy</t>
  </si>
  <si>
    <t>2</t>
  </si>
  <si>
    <t>RM 10.1.</t>
  </si>
  <si>
    <t>zapojení příjmů na BV - vyrovnání závazků ZO</t>
  </si>
  <si>
    <t>11</t>
  </si>
  <si>
    <t>RM 14.3.</t>
  </si>
  <si>
    <t>snížení ve prospěch ZŠ Máj I. na projekt DRAK</t>
  </si>
  <si>
    <t>12</t>
  </si>
  <si>
    <t>snížení ve prospěch MŠ a ZŠ na MP školníků</t>
  </si>
  <si>
    <t>9/4</t>
  </si>
  <si>
    <t>25</t>
  </si>
  <si>
    <t>zapojení příjmů a rezervy na zvýšení BV (zruš. ZO)</t>
  </si>
  <si>
    <t>106 - Odbor sociálních věcí</t>
  </si>
  <si>
    <t>zvýšení dávek sociální péče z dotačního vztahu</t>
  </si>
  <si>
    <t>108 - Odbor vnitřních věcí</t>
  </si>
  <si>
    <t>Inv.transfery veř.rozpočtům míst.úrovně-Rudolfov</t>
  </si>
  <si>
    <t>Opravy a udržování - budovy MP</t>
  </si>
  <si>
    <t>Úhrady sankcí jiným rozpočtům</t>
  </si>
  <si>
    <t>Opravy a udržování - Výchovný ústav</t>
  </si>
  <si>
    <t>9/5</t>
  </si>
  <si>
    <t>zvýšení BV z rezervy na nákup nábytku a výd.vody</t>
  </si>
  <si>
    <t>110 - Správní odbor</t>
  </si>
  <si>
    <t>zvýšení BV na tisk pro občanské obřady</t>
  </si>
  <si>
    <t>111 - Odbor územního plánu a architektury</t>
  </si>
  <si>
    <t>9/6</t>
  </si>
  <si>
    <t>19</t>
  </si>
  <si>
    <t>zapojení dotací od obcí a rezervy KV na IDS</t>
  </si>
  <si>
    <t>28</t>
  </si>
  <si>
    <t>snížení ve prospěch KV na nákup nehmotného majetku</t>
  </si>
  <si>
    <t>112 - Investiční odbor</t>
  </si>
  <si>
    <t>zvýšení BV na financování zveřejňování VZ</t>
  </si>
  <si>
    <t>113 - Stavební a dopravní úřad</t>
  </si>
  <si>
    <t>114 - Majetkový odbor</t>
  </si>
  <si>
    <t>9/8</t>
  </si>
  <si>
    <t>115 - Odbor správy veřejných statků</t>
  </si>
  <si>
    <t>9/9</t>
  </si>
  <si>
    <t>zapojení rezervy na energetický audit PS</t>
  </si>
  <si>
    <t>23</t>
  </si>
  <si>
    <t>zapojení příjmů z úroků na obstaravatelskou odměnu SD</t>
  </si>
  <si>
    <t>116 - Odbor strateg.plánu a ek. rozvoje</t>
  </si>
  <si>
    <t>9/10</t>
  </si>
  <si>
    <t>119 - Kancelář primátora</t>
  </si>
  <si>
    <t>120 - Kancelář tajemníka</t>
  </si>
  <si>
    <t>zvýšení MP z rezervy</t>
  </si>
  <si>
    <t>191 - Plavecký stadion</t>
  </si>
  <si>
    <t>192 - Sportovní hala</t>
  </si>
  <si>
    <t>Odbor vnějších vztahů - do 30.6.2001</t>
  </si>
  <si>
    <t>Odbor kultury - od 1.7.2001</t>
  </si>
  <si>
    <t>Opravy a udržování - MPR</t>
  </si>
  <si>
    <t>63/1</t>
  </si>
  <si>
    <t>RM 28.11.</t>
  </si>
  <si>
    <t>zvýšení BV na opravy budovy z příjmů z úroků</t>
  </si>
  <si>
    <t>67</t>
  </si>
  <si>
    <t>RM 12.12.</t>
  </si>
  <si>
    <t>snížení ve prospěch OÚPA  na dopravní průzkum</t>
  </si>
  <si>
    <t>68</t>
  </si>
  <si>
    <t>snížení ve prospěch OVV  na nákup SW</t>
  </si>
  <si>
    <t>104 - Odbor vnějších vztahů - do 30.6.2001</t>
  </si>
  <si>
    <t>org.změna</t>
  </si>
  <si>
    <t>přesun rozpočtu na OKU a KP</t>
  </si>
  <si>
    <t>104 - Odbor kultury - od 1.7.2001</t>
  </si>
  <si>
    <t>přesun rozpočtu z OVVZ</t>
  </si>
  <si>
    <t>35</t>
  </si>
  <si>
    <t>RM 25.7.</t>
  </si>
  <si>
    <t>zapojení příjmů na zvýšení BV</t>
  </si>
  <si>
    <t>42</t>
  </si>
  <si>
    <t>RM 12.9.</t>
  </si>
  <si>
    <t>46</t>
  </si>
  <si>
    <t>snížení ve prospěch KV na dotaci pro občanské sdružení</t>
  </si>
  <si>
    <t>47/1</t>
  </si>
  <si>
    <t>snížení ve prospěch KV ZŠ Vl.Rady a MŠ K. Štěcha</t>
  </si>
  <si>
    <t>55/1</t>
  </si>
  <si>
    <t>ZM 11.10.</t>
  </si>
  <si>
    <t>zvýšení na příspěvek VK ČB</t>
  </si>
  <si>
    <t>63/2</t>
  </si>
  <si>
    <t>64</t>
  </si>
  <si>
    <t>zapojení daru ČEZ na opravy sportovních plácků</t>
  </si>
  <si>
    <t>70/1</t>
  </si>
  <si>
    <t>EM 12.12.</t>
  </si>
  <si>
    <t>zvýšení BV na refundaci OOV školským zařízením</t>
  </si>
  <si>
    <t>32</t>
  </si>
  <si>
    <t>RM 11.7.</t>
  </si>
  <si>
    <t>zvýšení BV z rezervy na příspěvek ÚSZS</t>
  </si>
  <si>
    <t>50</t>
  </si>
  <si>
    <t>zapojení dotace z VPS SR na příspěvek ÚSZS</t>
  </si>
  <si>
    <t>43</t>
  </si>
  <si>
    <t>zvýšení BV z KV MO na vybavení AB banky</t>
  </si>
  <si>
    <t>52</t>
  </si>
  <si>
    <t>RM 3.10.</t>
  </si>
  <si>
    <t>přesun ve prospěch KV na nákup uměleckého díla</t>
  </si>
  <si>
    <t>59</t>
  </si>
  <si>
    <t>RM 14.11.</t>
  </si>
  <si>
    <t>přesun ve prospěch KV OSPER na nákup antivir.programu</t>
  </si>
  <si>
    <t>61</t>
  </si>
  <si>
    <t>zapojení dotace VPS SR na sčítání lidu</t>
  </si>
  <si>
    <t>zvýšení z BV OŽP na nákup SW</t>
  </si>
  <si>
    <t>36</t>
  </si>
  <si>
    <t>zvýšení BV z OSPER</t>
  </si>
  <si>
    <t>56</t>
  </si>
  <si>
    <t>RM 31.10.</t>
  </si>
  <si>
    <t>zvýšení z BV OŽP na dopravní průzkum</t>
  </si>
  <si>
    <t>40</t>
  </si>
  <si>
    <t>snížení ve prospěch BV SVS na opravy komunikací</t>
  </si>
  <si>
    <t>45</t>
  </si>
  <si>
    <t>zvýšení z KV na vybavení DPS</t>
  </si>
  <si>
    <t>65/1</t>
  </si>
  <si>
    <t>zapojení účelové dotace MK ČR</t>
  </si>
  <si>
    <t>38</t>
  </si>
  <si>
    <t>RM 15.8.</t>
  </si>
  <si>
    <t>zapojení příjmů z dividend na likvidaci následků bouře</t>
  </si>
  <si>
    <t>Nálež.osob vykon.zákl.(náhr)nebo civ. službu</t>
  </si>
  <si>
    <t>zvýšení z BV IO na opravy komunikací</t>
  </si>
  <si>
    <t>41</t>
  </si>
  <si>
    <t>zvýšení z KV IO na opravy komunikací</t>
  </si>
  <si>
    <t>76</t>
  </si>
  <si>
    <t>RM 2.1.</t>
  </si>
  <si>
    <t>zapojení neinvestiční dotace na cyklistickou stezku</t>
  </si>
  <si>
    <t>77</t>
  </si>
  <si>
    <t>přesun ve prospěch KV na energetický audit PS</t>
  </si>
  <si>
    <t>snížení BV ve prospěch OÚPA</t>
  </si>
  <si>
    <t>37</t>
  </si>
  <si>
    <t>přesun z KV na nákup výpočetní techniky</t>
  </si>
  <si>
    <t>58</t>
  </si>
  <si>
    <t>přesun z KV na nákup SW</t>
  </si>
  <si>
    <t>51</t>
  </si>
  <si>
    <t>ZM 20.9.</t>
  </si>
  <si>
    <t>snížení BV ve prospěch KV OŠT</t>
  </si>
  <si>
    <t>75</t>
  </si>
  <si>
    <t>zapojení neinvestiční dotace na aktivní politiku nezaměstnanosti</t>
  </si>
  <si>
    <t>62</t>
  </si>
  <si>
    <t>snížení BV ve prospěch KV na nákup sekačky</t>
  </si>
  <si>
    <t>66</t>
  </si>
  <si>
    <t>zvýšení z KV na vybavení ZS</t>
  </si>
  <si>
    <t>49</t>
  </si>
  <si>
    <t>zapojení státní dotace na Program prevence</t>
  </si>
  <si>
    <t>70/2</t>
  </si>
  <si>
    <t>snížení BV ve prospěch OŠT na refundaci OVV</t>
  </si>
  <si>
    <t>71/1</t>
  </si>
  <si>
    <t>70/3</t>
  </si>
  <si>
    <t>71/2</t>
  </si>
  <si>
    <t>70/4</t>
  </si>
  <si>
    <t>71/3</t>
  </si>
  <si>
    <t>70/5</t>
  </si>
  <si>
    <t>71/4</t>
  </si>
  <si>
    <t>70/6</t>
  </si>
  <si>
    <t>71/5</t>
  </si>
  <si>
    <t>70/7</t>
  </si>
  <si>
    <t>71/6</t>
  </si>
  <si>
    <t>70/8</t>
  </si>
  <si>
    <t>71/7</t>
  </si>
  <si>
    <t>70/9</t>
  </si>
  <si>
    <t>71/8</t>
  </si>
  <si>
    <t>70/10</t>
  </si>
  <si>
    <t>71/9</t>
  </si>
  <si>
    <t>70/11</t>
  </si>
  <si>
    <t>71/10</t>
  </si>
  <si>
    <t>70/12</t>
  </si>
  <si>
    <t>71/11</t>
  </si>
  <si>
    <t>70/18</t>
  </si>
  <si>
    <t>71/12</t>
  </si>
  <si>
    <t>70/19</t>
  </si>
  <si>
    <t>71/13</t>
  </si>
  <si>
    <t>70/20</t>
  </si>
  <si>
    <t>71/14</t>
  </si>
  <si>
    <t>70/21</t>
  </si>
  <si>
    <t>71/15</t>
  </si>
  <si>
    <t>70/22</t>
  </si>
  <si>
    <t>71/16</t>
  </si>
  <si>
    <t>70/23</t>
  </si>
  <si>
    <t>71/17</t>
  </si>
  <si>
    <t>55/2</t>
  </si>
  <si>
    <t>snížení ve prospěch BV OŠT</t>
  </si>
  <si>
    <t>70/24</t>
  </si>
  <si>
    <t>71/18</t>
  </si>
  <si>
    <t>55/3</t>
  </si>
  <si>
    <t>70/25</t>
  </si>
  <si>
    <t>71/19</t>
  </si>
  <si>
    <t>70/26</t>
  </si>
  <si>
    <t>71/20</t>
  </si>
  <si>
    <t>70/27</t>
  </si>
  <si>
    <t>71/21</t>
  </si>
  <si>
    <t>70/28</t>
  </si>
  <si>
    <t>71/22</t>
  </si>
  <si>
    <t>70/29</t>
  </si>
  <si>
    <t>71/23</t>
  </si>
  <si>
    <t>70/30</t>
  </si>
  <si>
    <t>71/24</t>
  </si>
  <si>
    <t>70/31</t>
  </si>
  <si>
    <t>71/25</t>
  </si>
  <si>
    <t>70/32</t>
  </si>
  <si>
    <t>71/26</t>
  </si>
  <si>
    <t>72</t>
  </si>
  <si>
    <t>zapojení sponzorského daru z roku 1998 na zvýšení BV</t>
  </si>
  <si>
    <t>70/33</t>
  </si>
  <si>
    <t>71/27</t>
  </si>
  <si>
    <t>71/28</t>
  </si>
  <si>
    <t>70/13</t>
  </si>
  <si>
    <t>71/29</t>
  </si>
  <si>
    <t>70/14</t>
  </si>
  <si>
    <t>71/30</t>
  </si>
  <si>
    <t>71/31</t>
  </si>
  <si>
    <t>70/15</t>
  </si>
  <si>
    <t>71/32</t>
  </si>
  <si>
    <t>70/16</t>
  </si>
  <si>
    <t>71/33</t>
  </si>
  <si>
    <t>70/17</t>
  </si>
  <si>
    <t>71/34</t>
  </si>
  <si>
    <t>70/34</t>
  </si>
  <si>
    <t>71/35</t>
  </si>
  <si>
    <t>70/35</t>
  </si>
  <si>
    <t>71/36</t>
  </si>
  <si>
    <t>71/37</t>
  </si>
  <si>
    <t>54</t>
  </si>
  <si>
    <t>zapojení příjmů z úroků na zvýšení neinvestičního příspěvku</t>
  </si>
  <si>
    <t>74</t>
  </si>
  <si>
    <t>zapojení účelové dotace MKČR na vl. uměleckou činnost</t>
  </si>
  <si>
    <t>69</t>
  </si>
  <si>
    <t>zvýšení BV zapojením příjmů z úroků</t>
  </si>
  <si>
    <t>48</t>
  </si>
  <si>
    <t>zapojení dotace od Úřadu práce</t>
  </si>
  <si>
    <t>403 - Dopravní podnik města, a.s.</t>
  </si>
  <si>
    <t>410 - Správa domů, s.r.o.</t>
  </si>
  <si>
    <t>65/2</t>
  </si>
  <si>
    <t>snížení rezervy ve prospěch BV OSV na příspěvek</t>
  </si>
  <si>
    <t>39</t>
  </si>
  <si>
    <t>73,50</t>
  </si>
  <si>
    <t>RM 29.8.</t>
  </si>
  <si>
    <t>snížení rezervy ve prospěch KV IO na PD</t>
  </si>
  <si>
    <t>51/2</t>
  </si>
  <si>
    <t>RM 3.10</t>
  </si>
  <si>
    <t>snížení rezervy ve prospěch KV IO na parter Máj - střed</t>
  </si>
  <si>
    <t>53</t>
  </si>
  <si>
    <t>snížení rezervy ve prospěch KV ŠJ U Tří lvů</t>
  </si>
  <si>
    <t>zvýšení z BV na dotaci občanskému sdružení</t>
  </si>
  <si>
    <t>zvýšení z BV KP na dotaci Junáku</t>
  </si>
  <si>
    <t>zvýšení z KV MO na vybavení AB banky a umělecké dílo</t>
  </si>
  <si>
    <t>zvýšení z BV na nákup uměleckého díla</t>
  </si>
  <si>
    <t>zvýšení z rezervy na PD</t>
  </si>
  <si>
    <t>snížení ve prospěch VS na údržbu komunikací</t>
  </si>
  <si>
    <t>snížení ve prospěch BV na vybavení DPS</t>
  </si>
  <si>
    <t>zvýšení z rezervy na úpravy parteru Máj - střed</t>
  </si>
  <si>
    <t>60</t>
  </si>
  <si>
    <t>ZM 22.11.</t>
  </si>
  <si>
    <t xml:space="preserve">zapojení příjmů z pronájmu na investiční příspěvek městu Rudolfov </t>
  </si>
  <si>
    <t>snížení ve prospěch BV ZS na vybavení</t>
  </si>
  <si>
    <t>73</t>
  </si>
  <si>
    <t>zapojení dotace SFŽP a příjmů z úroků na sluneč.kolektory Hv.</t>
  </si>
  <si>
    <t>snížení ve prospěch KV a BV OVV na vybav. AB banky</t>
  </si>
  <si>
    <t>33</t>
  </si>
  <si>
    <t>zapojení příjmů na rekonstrukci kašny</t>
  </si>
  <si>
    <t>34</t>
  </si>
  <si>
    <t>zapojení příjmů na kanalizační vpusti</t>
  </si>
  <si>
    <t>44</t>
  </si>
  <si>
    <t>zapojení kapitálových příjmů na rekonstrukci VO</t>
  </si>
  <si>
    <t>zapojení inv.dotace ze SR a přesun z BV</t>
  </si>
  <si>
    <t>snížení ve prospěch BV na nákup výpočetní techniky</t>
  </si>
  <si>
    <t>snížení ve prospěch BV na nákup SW</t>
  </si>
  <si>
    <t>zvýšení z BV OVV na nákup antivirového programu</t>
  </si>
  <si>
    <t>zvýšení z BV na nákup sekačky</t>
  </si>
  <si>
    <t>zvýšení investičního příspěvku z rezervy na nákup strojů</t>
  </si>
  <si>
    <t xml:space="preserve">231 - MŠ K. Štěcha </t>
  </si>
  <si>
    <t>47/3</t>
  </si>
  <si>
    <t>zvýšení z BV OŠT na nákup strojů a zařízení</t>
  </si>
  <si>
    <t>237 - ZŠ Vl. Rady</t>
  </si>
  <si>
    <t>47/2</t>
  </si>
  <si>
    <t>zvýšení z BV OŠT na plynofikaci služebního bytu</t>
  </si>
  <si>
    <t>57</t>
  </si>
  <si>
    <t>zapojení kapitálových příjmů SVS na rekonstrukci VS</t>
  </si>
  <si>
    <t>zapojení příjmů z dividend na BV SVS</t>
  </si>
  <si>
    <t>VÝDAJE</t>
  </si>
  <si>
    <t>Příjmy celkem</t>
  </si>
  <si>
    <t>Financování</t>
  </si>
  <si>
    <t>Výdaje celkem</t>
  </si>
  <si>
    <t>saldo příjmů a výdajů</t>
  </si>
  <si>
    <t>s k u t e č n o s t</t>
  </si>
  <si>
    <t>Přijaté dotace (neinvestiční)</t>
  </si>
  <si>
    <t>Zapojení ost.zdrojů na neinv.(FRR, SP, SF)</t>
  </si>
  <si>
    <t>*</t>
  </si>
  <si>
    <t>Přijaté dotace (investiční)</t>
  </si>
  <si>
    <t>Zapojení ost.zdrojů na inv.(FRR, SP, SF)</t>
  </si>
  <si>
    <t>* = změna rozpočtové skladby od 1.1.1997 (č.j. MF ČR 111/74200/1997)</t>
  </si>
  <si>
    <t>Rozdíl běžných příjmů a běžných výdajů na financování kapitálových výdajů (investic)</t>
  </si>
  <si>
    <t>podíl investic na celkových výdajích (%)</t>
  </si>
  <si>
    <t>Úvěry</t>
  </si>
  <si>
    <t>Běžné příjmy</t>
  </si>
  <si>
    <t>zapojení příjmů z úroků na BV CSS Staroměstská</t>
  </si>
  <si>
    <t>55</t>
  </si>
  <si>
    <t>RM 11.10.</t>
  </si>
  <si>
    <t>zapojení příjmů z dividend na BV OŠT</t>
  </si>
  <si>
    <t>zapojení příjmů z úroků na BV MP a OŠT</t>
  </si>
  <si>
    <t>zapojení příjmů z úroků na BV MD</t>
  </si>
  <si>
    <t>zapojení příjmů z úroků na KV IO</t>
  </si>
  <si>
    <t>104 - Odbor vnějších vztahů do 30.6.2001</t>
  </si>
  <si>
    <t>přesun rozpočtu na KP</t>
  </si>
  <si>
    <t>104 - Odbor kultury  od 1.7.2001</t>
  </si>
  <si>
    <t xml:space="preserve">zapojení daru na zvýšení BV </t>
  </si>
  <si>
    <t>zapojení příjmů z pronájmu majetku na KN IO</t>
  </si>
  <si>
    <t>zapojení příjmů na KV na rekonstrukce VO</t>
  </si>
  <si>
    <t>zapojení příjmů na KV na rekonstrukce VS Veřejných služeb</t>
  </si>
  <si>
    <t>dotace na Program prevence kriminality</t>
  </si>
  <si>
    <t>dotace na zabezpečení zdravotnických služeb</t>
  </si>
  <si>
    <t>dotace na sčítání lidu</t>
  </si>
  <si>
    <t>dotace od Úřadu práce pro Veřejné služby</t>
  </si>
  <si>
    <t>65</t>
  </si>
  <si>
    <t>dotace MK ČR na Program regenerace městských PC</t>
  </si>
  <si>
    <t>71</t>
  </si>
  <si>
    <t>dotace na vlastní uměleckou činnost JD a MD</t>
  </si>
  <si>
    <t xml:space="preserve">dotace od Úřadu práce </t>
  </si>
  <si>
    <t>dotace na cyklistické spojení Třeboň - Č.B.</t>
  </si>
  <si>
    <t>dotace SFŽP na sluneční kolektory Hvízdal</t>
  </si>
  <si>
    <t>systémová dotace na energetický audit PS</t>
  </si>
  <si>
    <t>193 - Zimní stadion</t>
  </si>
  <si>
    <t>výšení BV na stěhování před rekonstrukcí</t>
  </si>
  <si>
    <t>31</t>
  </si>
  <si>
    <t>RM 13.6.</t>
  </si>
  <si>
    <t>zvýšení BV z rezervy na repasi chladícího zařízení</t>
  </si>
  <si>
    <t>194 - Program prevence kriminality</t>
  </si>
  <si>
    <t>195 - Fond zaměstnanců města</t>
  </si>
  <si>
    <t>Odbory MM celkem běžné výdaje</t>
  </si>
  <si>
    <t>201 - MŠ Papírenská</t>
  </si>
  <si>
    <t>zvýšení BV - MP pradleny</t>
  </si>
  <si>
    <t>zvýšení MP - školníci</t>
  </si>
  <si>
    <t>24</t>
  </si>
  <si>
    <t>zapojení neinvestiční dotace ze SR na školská zařízení</t>
  </si>
  <si>
    <t>202 - MŠ Plzeňská</t>
  </si>
  <si>
    <t>203 - MŠ Větrná</t>
  </si>
  <si>
    <t>205 - MŠ Jizerská</t>
  </si>
  <si>
    <t>206 - MŠ Dlouhá</t>
  </si>
  <si>
    <t>207 - MŠ Špálova</t>
  </si>
  <si>
    <t>208 - MŠ Prachatická</t>
  </si>
  <si>
    <t>209 - MŠ Zeyerova</t>
  </si>
  <si>
    <t>210 - MŠ Pražská</t>
  </si>
  <si>
    <t>211 - MŠ J.Opletala</t>
  </si>
  <si>
    <t>212 - MŠ U Pramene - Pohůrka</t>
  </si>
  <si>
    <t>213 - ZŠ Grünwaldova</t>
  </si>
  <si>
    <t>214 - ZŠ Bezdrevská - Vltava</t>
  </si>
  <si>
    <t>215 - ZŠ Máj I</t>
  </si>
  <si>
    <t>zvýšení BV na projekt DRAK</t>
  </si>
  <si>
    <t>216 - ZŠ Máj II</t>
  </si>
  <si>
    <t>217 - ZŠ Kubatova</t>
  </si>
  <si>
    <t>218 - ZŠ Nová</t>
  </si>
  <si>
    <t>219 - ZŠ Matice školské</t>
  </si>
  <si>
    <t>220 - ZŠ L. Kuby - Rožnov</t>
  </si>
  <si>
    <t>221 - ZŠ O.Nedbala</t>
  </si>
  <si>
    <t>222 - ZŠ E.Destinnové</t>
  </si>
  <si>
    <t>223 - ZŠ J.Š.Baara</t>
  </si>
  <si>
    <t>224 - ZŠ Nerudova</t>
  </si>
  <si>
    <t>225 - ZŠ Dukelská</t>
  </si>
  <si>
    <t>226 - ZŠ Rudolfovská 23</t>
  </si>
  <si>
    <t>227 - ZŠ Pohůrecká - Suché Vrbné</t>
  </si>
  <si>
    <t>228 - ZŠ Čéčova</t>
  </si>
  <si>
    <t>229 - ŠJ U Tří lvů</t>
  </si>
  <si>
    <t>230 - MŠ Vrchlického</t>
  </si>
  <si>
    <t>231 - MŠ K. Štěcha</t>
  </si>
  <si>
    <t>232 - MŠ Čéčova</t>
  </si>
  <si>
    <t>233 - MŠ Neplachova</t>
  </si>
  <si>
    <t>234 - MŠ Nerudova</t>
  </si>
  <si>
    <t>235 - MŠ E. Pittera</t>
  </si>
  <si>
    <t>236 - ZŠ Rudolfovská 143 - Nové Vráto</t>
  </si>
  <si>
    <t>237 - ZŠ Vl. Rady - Mladé</t>
  </si>
  <si>
    <t>238 - ŠJ Rudolfovská</t>
  </si>
  <si>
    <t>PO školství běžné výdaje</t>
  </si>
  <si>
    <t>261 - Jesle</t>
  </si>
  <si>
    <t>zvýšení na limit MP</t>
  </si>
  <si>
    <t>264 - DD a penzion Hvízdal</t>
  </si>
  <si>
    <t>265 - Penzion Staroměstská</t>
  </si>
  <si>
    <t>PO sociální běžné výdaje</t>
  </si>
  <si>
    <t>271 - Jihočeské divadlo</t>
  </si>
  <si>
    <t>272 - Malé divadlo</t>
  </si>
  <si>
    <t>273 - Správa městských kin</t>
  </si>
  <si>
    <t>PO kulturní běžné výdaje</t>
  </si>
  <si>
    <t>275 - Technické služby města</t>
  </si>
  <si>
    <t>snížení na úpravu limitu MP</t>
  </si>
  <si>
    <t xml:space="preserve">276 - Veřejné služby </t>
  </si>
  <si>
    <t>27</t>
  </si>
  <si>
    <t>snížení ve prospěch KV na dostavbu garáží</t>
  </si>
  <si>
    <t>PO ostatní běžné výdaje</t>
  </si>
  <si>
    <t>PS běžné výdaje</t>
  </si>
  <si>
    <t>Běžné výdaje celkem</t>
  </si>
  <si>
    <t>14</t>
  </si>
  <si>
    <t>snížení rezervy ve prospěch KV MO na výkupy</t>
  </si>
  <si>
    <t>17</t>
  </si>
  <si>
    <t>ZM 10.5.</t>
  </si>
  <si>
    <t>snížení rezervy ve prospěch IO na chlazení ZS</t>
  </si>
  <si>
    <t>snížení rezervy ve prospěch BV OÚPA na IDS</t>
  </si>
  <si>
    <t>ZM 21.6.</t>
  </si>
  <si>
    <t>snížení rezervy ve prospěch KV IO na rek. Široké ul.</t>
  </si>
  <si>
    <t>30</t>
  </si>
  <si>
    <t>snížení rezervy ve prospěch KV IO na rekonstrukci ZS</t>
  </si>
  <si>
    <t>snížení rezervy ve prospěch BV ZS na repasi chladícího zař.</t>
  </si>
  <si>
    <t xml:space="preserve">105 - Odbor školství a tělovýchovy </t>
  </si>
  <si>
    <t>zvýšení z BV</t>
  </si>
  <si>
    <t xml:space="preserve">112 - Investiční odbor </t>
  </si>
  <si>
    <t>1</t>
  </si>
  <si>
    <t>zapojení dotace na DPS</t>
  </si>
  <si>
    <t>9/7</t>
  </si>
  <si>
    <t>16</t>
  </si>
  <si>
    <t>zapojení úvěru na rekonstrukci ZS</t>
  </si>
  <si>
    <t>zvýšení na chlazení ZS z rezervy</t>
  </si>
  <si>
    <t>zvýšení z rezervy na rekonstrukci Široké ul.</t>
  </si>
  <si>
    <t>29</t>
  </si>
  <si>
    <t>zapojení dotace na ZTV 550 b.j.</t>
  </si>
  <si>
    <t>zvýšení z rezervy na rekonstrukci ZS</t>
  </si>
  <si>
    <t xml:space="preserve">114 - Majetkový odbor </t>
  </si>
  <si>
    <t xml:space="preserve">zvýšení KV na výkupy z rezervy </t>
  </si>
  <si>
    <t>22</t>
  </si>
  <si>
    <t>zapojení příjmů MO na přístřešky MHD sběrač</t>
  </si>
  <si>
    <t>116 - Odbor strategického plánu a ekonomického rozvoje</t>
  </si>
  <si>
    <t>9/11</t>
  </si>
  <si>
    <t>194 - Prevence kriminality</t>
  </si>
  <si>
    <t>13</t>
  </si>
  <si>
    <t>snížení ve prospěch ZŠ Kubatova</t>
  </si>
  <si>
    <t>zvýšení KV na nákup ohřívacího pultu pro ŠJ</t>
  </si>
  <si>
    <t>220 - ZŠ Rožnov</t>
  </si>
  <si>
    <t>222 - ZŠ E. Destinnové</t>
  </si>
  <si>
    <t>přesun z BV na dostavbu garáží</t>
  </si>
  <si>
    <t>9/12</t>
  </si>
  <si>
    <t>Kapitálové výdaje celkem</t>
  </si>
  <si>
    <t>RO  =</t>
  </si>
  <si>
    <t xml:space="preserve">113 - Stavební a dopravní úřad </t>
  </si>
  <si>
    <t>117 - Obecní živnostenský úřad</t>
  </si>
  <si>
    <t>zapojení příjmů na BV OŠT</t>
  </si>
  <si>
    <t>zapojení příjmů z úroků na BV SVS</t>
  </si>
  <si>
    <t xml:space="preserve">110 - Správní odbor </t>
  </si>
  <si>
    <t>zapojení příjmů na BV SVS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</si>
  <si>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neinvestiční dotace ze SR v rámci souhrnného dotačního vztahu</t>
    </r>
  </si>
  <si>
    <t>6</t>
  </si>
  <si>
    <t>úprava dotačního vztahu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</si>
  <si>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 xml:space="preserve">neinvestiční dotace z VPS SR </t>
    </r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</si>
  <si>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 xml:space="preserve">ostatní neinvestiční dotace ze SR </t>
    </r>
  </si>
  <si>
    <t>dotace na školská zařízení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</si>
  <si>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převody z vlastních fondů HČ</t>
    </r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</si>
  <si>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investiční dotace ze státních fondů</t>
    </r>
  </si>
  <si>
    <t>systémová dotace na DPS Staroměstská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</si>
  <si>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ostatní investiční dotace ze SR</t>
    </r>
  </si>
  <si>
    <t>systémová dotace na ZTV 550 b.j.</t>
  </si>
  <si>
    <r>
      <t xml:space="preserve">102 - Finanční odbor 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dotace od obcí</t>
    </r>
  </si>
  <si>
    <t>dotace od obcí na IDS</t>
  </si>
  <si>
    <r>
      <t>105 - Odbor školství a tělovýchovy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dotace od obcí</t>
    </r>
  </si>
  <si>
    <t>Rekonstrukce ZS - investiční úroky</t>
  </si>
  <si>
    <t>Uhrazené spl.přijatých půjček - ČS. a.s.</t>
  </si>
  <si>
    <t>Úroky - z úvěru ČS. a.s.</t>
  </si>
  <si>
    <t>Neinv.dot.nezisk.a pod.org.j.n. - čl.přísp.sdruž.ČS.</t>
  </si>
  <si>
    <t>Dávky a odškodnění válečným veteránům a perzekvovaným osobám</t>
  </si>
  <si>
    <t xml:space="preserve">nedaňové </t>
  </si>
  <si>
    <t>Výkup vodohospodářských staveb</t>
  </si>
  <si>
    <t>Poskytované zálohy a jistiny j.n.</t>
  </si>
  <si>
    <t xml:space="preserve">Nákup služeb j.n. - ostatní </t>
  </si>
  <si>
    <t>Neinvestiční dotace podnikatelským subjektům j.n.</t>
  </si>
  <si>
    <t>Neinvestiční transfery vysokým školám</t>
  </si>
  <si>
    <t>Výdaje z FV minulých let mezi OkÚ a obcemi</t>
  </si>
  <si>
    <t>Účelové neinv. transfery nepodnikajícím fyzickým osobám</t>
  </si>
  <si>
    <t>Přijaté pojistné náhrady</t>
  </si>
  <si>
    <t>tis.Kč</t>
  </si>
  <si>
    <t>KP</t>
  </si>
  <si>
    <t>112, 195</t>
  </si>
  <si>
    <t xml:space="preserve">položka </t>
  </si>
  <si>
    <t>1111-1511</t>
  </si>
  <si>
    <t>Příjmy z pronájmu ostatních nemovitostí a jejich částí</t>
  </si>
  <si>
    <t>Přijaté vratky transferů j.n.</t>
  </si>
  <si>
    <t>Přijaté nekapitálové příspěvky a náhrady</t>
  </si>
  <si>
    <t>Splátky půjček od obyvatelstva</t>
  </si>
  <si>
    <t>Příjmy z prodeje ostatních nemovitostí a jejich částí</t>
  </si>
  <si>
    <t>Neinvestiční přijaté dotace z všeobecné pokladní správy státního rozpočtu</t>
  </si>
  <si>
    <t>Neinvestiční přijaté dotace ze státního rozpočtu v rámci souhrnného dotačního vztahu</t>
  </si>
  <si>
    <t>MŠ U Pramene - Pohůrka</t>
  </si>
  <si>
    <t>ZŠ Bezdrevská - Vltava</t>
  </si>
  <si>
    <t>ZŠ Máj I</t>
  </si>
  <si>
    <t>ZŠ Máj II</t>
  </si>
  <si>
    <t>ZŠ L. Kuby - Rožnov</t>
  </si>
  <si>
    <t>ZŠ Rudolfovská 23</t>
  </si>
  <si>
    <t>ZŠ Pohůrecká - Suché Vrbné</t>
  </si>
  <si>
    <t>ZŠ Rudolfovská 143 - Nové Vráto</t>
  </si>
  <si>
    <t>ZŠ Vl. Rady - Mladé</t>
  </si>
  <si>
    <t>Financování úhrnem</t>
  </si>
  <si>
    <t>Aktivní krátkodobé operace řízení likvidity</t>
  </si>
  <si>
    <t>Dlouhodobé přijaté půjčky</t>
  </si>
  <si>
    <t>Nákup NHIM j.n. - US Č.Vrbné-Stará cesta</t>
  </si>
  <si>
    <t>102 bj. Máj + 5 bj. Bezbariérových - související výdaje</t>
  </si>
  <si>
    <t>Rekonstrukce Bachmačské ul.</t>
  </si>
  <si>
    <t>Rekonstrukce Široké ul.</t>
  </si>
  <si>
    <t>Investiční příspěvky zřízeným PO - kremační pece</t>
  </si>
  <si>
    <t>Ostatní neinvestiční přijaté dotace ze státního rozpočtu</t>
  </si>
  <si>
    <t>Neinvestiční přijaté dotace od obcí</t>
  </si>
  <si>
    <t>položka, podseskup.</t>
  </si>
  <si>
    <t>Náležitosti osob vykonávajících základní (náhradní) a další vojenskou službu nebo civilní službu</t>
  </si>
  <si>
    <t>Platby za provedenou práci j.n.</t>
  </si>
  <si>
    <t>Povinné pojistné na sociální zabezpečení a příspěvek na politiku zaměstnanosti</t>
  </si>
  <si>
    <t>Povinné pojistné na zdravotní pojištění</t>
  </si>
  <si>
    <t>Ostatní povinné pojistné hrazené zaměstnavatelem</t>
  </si>
  <si>
    <t>Povinné pojistné placené zaměstnavatelem j.n.</t>
  </si>
  <si>
    <t>Drobný hmotný investiční a neinvestiční majetek</t>
  </si>
  <si>
    <t>Úroky</t>
  </si>
  <si>
    <t>Realizované kurzové ztráty</t>
  </si>
  <si>
    <t>Služby zpracování dat</t>
  </si>
  <si>
    <t>Cestovné (tuzemské i zahraniční)</t>
  </si>
  <si>
    <t>Nájemné za nájem s právem koupě</t>
  </si>
  <si>
    <t>Poskytnuté neinvestiční příspěvky a náhrady</t>
  </si>
  <si>
    <t>Neinvestiční nákupy a související výdaje</t>
  </si>
  <si>
    <t>Neinvestiční dotace nefinančním podnikatelským subjektům - fyzickým osobám</t>
  </si>
  <si>
    <t>Neinvestiční dotace nefinančním podnikatelským subjektům - právnickým osobám</t>
  </si>
  <si>
    <t>Neinvestiční dotace občanským sdružením</t>
  </si>
  <si>
    <t>Neinvestiční dotace církvím a náboženským společnostem</t>
  </si>
  <si>
    <t>Neinvestiční dotace politickým stranám a hnutím</t>
  </si>
  <si>
    <t>Neinvestiční dotace neziskovým a podobným organizacím j.n.</t>
  </si>
  <si>
    <t>Neinvestiční transfery podnikatelským subjektům a neziskovým organizacím</t>
  </si>
  <si>
    <t>Neinvestiční příspěvky zřízeným příspěvkovým organizacím</t>
  </si>
  <si>
    <t>Neinvestiční příspěvky ostatním příspěvkovým organizacím</t>
  </si>
  <si>
    <t>Neinvestiční transfery a některé další platby rozpočtům</t>
  </si>
  <si>
    <t>Dary obyvatelstvu</t>
  </si>
  <si>
    <t>Ostatní neinvestiční transfery obyvatelstvu j.n.</t>
  </si>
  <si>
    <t>Neinvestiční transfery obyvatelstvu</t>
  </si>
  <si>
    <t>Neinvestiční půjčky obyvatelstvu</t>
  </si>
  <si>
    <t>Neinvestiční půjčky</t>
  </si>
  <si>
    <t>Ostatní neinvestiční výdaje</t>
  </si>
  <si>
    <t>Nákup nehmotného investičního majetku j.n.</t>
  </si>
  <si>
    <t>Budovy, haly a stavby</t>
  </si>
  <si>
    <t>Stroje, přístroje a zařízení</t>
  </si>
  <si>
    <t>Výdaje související s investičními nákupy j.n.</t>
  </si>
  <si>
    <t>Investiční nákupy a související výdaje</t>
  </si>
  <si>
    <t>Investiční dotace nefinančním podnikatelským subjektům - právnickým osobám</t>
  </si>
  <si>
    <t>Investiční příspěvky zřízeným příspěvkovým organizacím</t>
  </si>
  <si>
    <t>Investiční transfery</t>
  </si>
  <si>
    <t>Ostatní kapitálové výdaje</t>
  </si>
  <si>
    <t>Výdaje úhrnem</t>
  </si>
  <si>
    <t>§,     podsk.,  skupina</t>
  </si>
  <si>
    <t>NÁZEV</t>
  </si>
  <si>
    <t>DRUH PŘÍJMU</t>
  </si>
  <si>
    <t>Projektová dokumentace - PPO</t>
  </si>
  <si>
    <t xml:space="preserve">PD - lávka přes Vltavu na Sokol.ostrov </t>
  </si>
  <si>
    <t>PD - rekonstrukce zimního stadionu</t>
  </si>
  <si>
    <t>PD - lávka přes Malši v ul. M.Vydrové</t>
  </si>
  <si>
    <t>PD - rekonstrukce parku Na sadech</t>
  </si>
  <si>
    <t>Nákup NHIM j.n. - rozšíření DTMM</t>
  </si>
  <si>
    <t xml:space="preserve">Nákup NHIM j.n. - studie SK ČB </t>
  </si>
  <si>
    <t>Neinvestiční příspěvky ostatním PO</t>
  </si>
  <si>
    <t>Nein.dot.nefin.podnik.subj. - fyz.osobám</t>
  </si>
  <si>
    <t>ODPOVĚDNÉ MÍSTO</t>
  </si>
  <si>
    <t>PŘÍJMY</t>
  </si>
  <si>
    <t>Podíl na celkových příjmech</t>
  </si>
  <si>
    <t>%</t>
  </si>
  <si>
    <t>bez paragrafového členění</t>
  </si>
  <si>
    <t>daňové</t>
  </si>
  <si>
    <t>dotace</t>
  </si>
  <si>
    <t>102,105</t>
  </si>
  <si>
    <t>Silnice</t>
  </si>
  <si>
    <t>nedaňové</t>
  </si>
  <si>
    <t>Doprava</t>
  </si>
  <si>
    <t>Průmyslová a ostatní odvětví hospod.</t>
  </si>
  <si>
    <t>Předškolní zařízení</t>
  </si>
  <si>
    <t>Základní školy</t>
  </si>
  <si>
    <t>Školní stravování při předškolním a základním vzdělávání</t>
  </si>
  <si>
    <t>Vzdělávání</t>
  </si>
  <si>
    <t>Záležitosti kultury j.n.</t>
  </si>
  <si>
    <t>Kultura, církve a sdělovací prostředky</t>
  </si>
  <si>
    <t>Tělovýchovná činnost j.n.</t>
  </si>
  <si>
    <t>191-193</t>
  </si>
  <si>
    <t>Tělovýchova a zájmová činnost</t>
  </si>
  <si>
    <t>Veřejné osvětlení</t>
  </si>
  <si>
    <t>Pohřebnictví</t>
  </si>
  <si>
    <t>Komunální služby a územní rozvoj j.n.</t>
  </si>
  <si>
    <t>kapitálové</t>
  </si>
  <si>
    <t>Bydlení, komunální služby a územní rozvoj</t>
  </si>
  <si>
    <t>Péče o vzhled obcí a veřejnou zeleň</t>
  </si>
  <si>
    <t>Ochrana životního prostředí</t>
  </si>
  <si>
    <t>Služby pro obyvatelstvo</t>
  </si>
  <si>
    <t>Sociální pomoc osobám v hmotné nouzi a občanům sociálně nepřizpůsobivým</t>
  </si>
  <si>
    <t>Sociální péče a pomoc a společné činnosti v sociálním zabezpečení a politice zaměstnanosti</t>
  </si>
  <si>
    <t>Sociální věci a politika zaměstnanosti</t>
  </si>
  <si>
    <t>Činnost místní správy</t>
  </si>
  <si>
    <t>Státní moc, státní správa, územní samospráva</t>
  </si>
  <si>
    <t>Obecné příjmy a výdaje z finančních operací</t>
  </si>
  <si>
    <t>Finanční operace j.n.</t>
  </si>
  <si>
    <t>Finanční operace</t>
  </si>
  <si>
    <t>Všeobecná veřejná správa a služby</t>
  </si>
  <si>
    <t>BĚŽNÉ VÝDAJE</t>
  </si>
  <si>
    <t>KAPITÁLOVÉ VÝDAJE</t>
  </si>
  <si>
    <t>VÝDAJE CELKEM</t>
  </si>
  <si>
    <t>Podíl na celkových výdajích</t>
  </si>
  <si>
    <t>Ozdravování hospodářských zvířat, polních a speciálních plodin a zvláštní veterinární péče</t>
  </si>
  <si>
    <t>102,108</t>
  </si>
  <si>
    <t>Zemědělství a lesní hospodářství</t>
  </si>
  <si>
    <t>Vnitřní obchod, služby a turismus</t>
  </si>
  <si>
    <t>102,104</t>
  </si>
  <si>
    <t>Provoz veřejné silniční dopravy</t>
  </si>
  <si>
    <t>Pitná voda</t>
  </si>
  <si>
    <t>Odvádění a  čistění odpadních vod a nakládání s kaly</t>
  </si>
  <si>
    <t>Vodní hospodářství</t>
  </si>
  <si>
    <t>Průmyslová a ostatní odvětví</t>
  </si>
  <si>
    <t>31 a 32</t>
  </si>
  <si>
    <t>Divadelní činnost</t>
  </si>
  <si>
    <t>Filmová tvorba, distribuce, kina a shromažďování audiovizuálních archiválií</t>
  </si>
  <si>
    <t>SMK,112</t>
  </si>
  <si>
    <t>Zachování a obnova kulturních památek</t>
  </si>
  <si>
    <t>Záležitosti sdělovacích prostředků j.n.</t>
  </si>
  <si>
    <t>Zájmová činnost v kultuře</t>
  </si>
  <si>
    <t>Záležitosti kultury, církví a sdělovacích prostředků  j.n.</t>
  </si>
  <si>
    <t>Využití volného času dětí a mládeže</t>
  </si>
  <si>
    <t>Bytové hospodářství</t>
  </si>
  <si>
    <t>Územní plánování</t>
  </si>
  <si>
    <t>Daň z příjmů právnických osob za obce</t>
  </si>
  <si>
    <t>Monitoring ochrany ovzduší</t>
  </si>
  <si>
    <t>Sběr a svoz komunálních odpadů</t>
  </si>
  <si>
    <t>Ostatní nakládání s odpady j.n.</t>
  </si>
  <si>
    <t>Chráněné části přírody</t>
  </si>
  <si>
    <t>Protierozní, protilavinová a protipožární ochrana</t>
  </si>
  <si>
    <t>Ostatní činnosti k ochraně přírody a krajiny j.n.</t>
  </si>
  <si>
    <t>Ekologická výchova a osvěta</t>
  </si>
  <si>
    <t>Dávky sociální pomoci j.n.</t>
  </si>
  <si>
    <t>Dávky zdravotně postiženým občanům</t>
  </si>
  <si>
    <t>Dávky a podpory v sociálním zabezpečení</t>
  </si>
  <si>
    <t>Domovy-penziony pro důchodce a pro zdravotně postižené občany</t>
  </si>
  <si>
    <t>Sociální péče a pomoc starým a zdravotně postiženým (kromě ústavní) a j.n.</t>
  </si>
  <si>
    <t>Záležitosti sociálních věcí a politiky zaměstnanosti j.n.</t>
  </si>
  <si>
    <t>Bezpečnost a veřejný pořádek</t>
  </si>
  <si>
    <t>Neinvest.přijaté dotace od obcí - IDS</t>
  </si>
  <si>
    <t>Neinv.přijaté dotace od obcí</t>
  </si>
  <si>
    <t>Nákup služeb j.n. - IDS</t>
  </si>
  <si>
    <t>Nákup paliv a energie j.n.</t>
  </si>
  <si>
    <t>Rekonstrukce radnice - PD regulace</t>
  </si>
  <si>
    <t>Rekonstrukce Větrné ul.</t>
  </si>
  <si>
    <t>Střelecký ostrov</t>
  </si>
  <si>
    <t>Krajinská 23</t>
  </si>
  <si>
    <t>U Černé věže 26</t>
  </si>
  <si>
    <t>Kanovnická 2</t>
  </si>
  <si>
    <t>nám. Přemysla Otakara II. 19</t>
  </si>
  <si>
    <t>Požární ochrana - dobrovolná část</t>
  </si>
  <si>
    <t>Požární ochrana a integrovaný záchranný systém</t>
  </si>
  <si>
    <t>Bezpečnost státu a právní ochrana</t>
  </si>
  <si>
    <t>Místní zastupitelské orgány</t>
  </si>
  <si>
    <t>Ostatní činnosti j.n.</t>
  </si>
  <si>
    <t>Ostatní činnosti</t>
  </si>
  <si>
    <t>Skutečnost za rok 2000</t>
  </si>
  <si>
    <t>104 - OKU</t>
  </si>
  <si>
    <t>Odbor vnějších vztahů (do 30.6.2001)</t>
  </si>
  <si>
    <t>Neinv.dot.nefin.podnik.subj . - fyz.osobám</t>
  </si>
  <si>
    <t>Neinv.dot.nefin.podnik.subj . - Vltavský pohár</t>
  </si>
  <si>
    <t>Neinv.dot.nefin.podnik.subj . - Jč hud.festival</t>
  </si>
  <si>
    <t>Odbor kultury (od 1.7.2001)</t>
  </si>
  <si>
    <t>Nedaňové příjmy - do 30.6.2001</t>
  </si>
  <si>
    <t>Nedaňové příjmy - od 1.7.2001</t>
  </si>
  <si>
    <t>Převod hlasovacích práv k akciím</t>
  </si>
  <si>
    <t>Investiční přijaté dotace od obcí</t>
  </si>
  <si>
    <t>102,112-FO,IO</t>
  </si>
  <si>
    <t>Skutečnost za rok    2000</t>
  </si>
  <si>
    <t>Správa domů, s.r.o.</t>
  </si>
  <si>
    <t>Dopravní podnik města, a.s.</t>
  </si>
  <si>
    <t>15.223,5</t>
  </si>
  <si>
    <t>16.924,8</t>
  </si>
  <si>
    <t>OKU</t>
  </si>
  <si>
    <t>P Ř Í J M Y</t>
  </si>
  <si>
    <t>Investiční úroky</t>
  </si>
  <si>
    <t>Investiční půjčky obyvatelstvu</t>
  </si>
  <si>
    <t xml:space="preserve">Investiční půjčky </t>
  </si>
  <si>
    <t>Průmysl, stavebnictví, obchod a služby</t>
  </si>
  <si>
    <t xml:space="preserve">kapitálové </t>
  </si>
  <si>
    <t>bez paragrafového členění - příjmy z prodeje akcií</t>
  </si>
  <si>
    <t>111,112</t>
  </si>
  <si>
    <t>Sociální pomoc rodině a manželství j.n.</t>
  </si>
  <si>
    <t>Převody z vlastních fondů hospodářské činnosti</t>
  </si>
  <si>
    <t>Ostatní nákupy j.n. - ošatné</t>
  </si>
  <si>
    <t>105,114,115</t>
  </si>
  <si>
    <t>100,1,8,110,113,117</t>
  </si>
  <si>
    <t>Stavebnictví</t>
  </si>
  <si>
    <t>Jeslová a azylová zařízení</t>
  </si>
  <si>
    <t>Ústav sociální péče Hvízdal</t>
  </si>
  <si>
    <t>Centrum sociálních služeb Staroměstská</t>
  </si>
  <si>
    <t xml:space="preserve">Sportovní hala  </t>
  </si>
  <si>
    <t>OÚPA</t>
  </si>
  <si>
    <t xml:space="preserve">Příjmy z podílů na zisku a dividend </t>
  </si>
  <si>
    <t>100,194</t>
  </si>
  <si>
    <t>120</t>
  </si>
  <si>
    <t>Nákup zboží</t>
  </si>
  <si>
    <t>Splátky půjček od obyvatelstva - FZM</t>
  </si>
  <si>
    <t>Příjmy z prodeje akcií</t>
  </si>
  <si>
    <t>Plavecký stadion</t>
  </si>
  <si>
    <t>Zimní stadion</t>
  </si>
  <si>
    <t>Opravy a udržování - běžné</t>
  </si>
  <si>
    <t>Platby daní a poplatků</t>
  </si>
  <si>
    <t>Technické služby města</t>
  </si>
  <si>
    <t>192 celkem</t>
  </si>
  <si>
    <t>Voda - Malý jez</t>
  </si>
  <si>
    <t>Elektrická energie - Malý jez</t>
  </si>
  <si>
    <t>Služby telekomunikací a radiokomunikací - Malý jez</t>
  </si>
  <si>
    <t>201</t>
  </si>
  <si>
    <t>Neinvestiční příspěvky zřízeným PO</t>
  </si>
  <si>
    <t>202</t>
  </si>
  <si>
    <t>202 celkem</t>
  </si>
  <si>
    <t>203</t>
  </si>
  <si>
    <t>203 celkem</t>
  </si>
  <si>
    <t>205</t>
  </si>
  <si>
    <t>205 celkem</t>
  </si>
  <si>
    <t>206</t>
  </si>
  <si>
    <t>206 celkem</t>
  </si>
  <si>
    <t>207</t>
  </si>
  <si>
    <t>207 celkem</t>
  </si>
  <si>
    <t>208</t>
  </si>
  <si>
    <t>208 celkem</t>
  </si>
  <si>
    <t>209</t>
  </si>
  <si>
    <t>210</t>
  </si>
  <si>
    <t>210 celkem</t>
  </si>
  <si>
    <t>211</t>
  </si>
  <si>
    <t>212</t>
  </si>
  <si>
    <t>213</t>
  </si>
  <si>
    <t>214</t>
  </si>
  <si>
    <t>214 celkem</t>
  </si>
  <si>
    <t>215</t>
  </si>
  <si>
    <t>216</t>
  </si>
  <si>
    <t>216 celkem</t>
  </si>
  <si>
    <t>217</t>
  </si>
  <si>
    <t>217 celkem</t>
  </si>
  <si>
    <t>218</t>
  </si>
  <si>
    <t>218 celkem</t>
  </si>
  <si>
    <t>219</t>
  </si>
  <si>
    <t>219 celkem</t>
  </si>
  <si>
    <t>220</t>
  </si>
  <si>
    <t>221</t>
  </si>
  <si>
    <t>222</t>
  </si>
  <si>
    <t>223</t>
  </si>
  <si>
    <t>223 celkem</t>
  </si>
  <si>
    <t>ZŠ J.Š. Baara</t>
  </si>
  <si>
    <t>224</t>
  </si>
  <si>
    <t>224 celkem</t>
  </si>
  <si>
    <t>225</t>
  </si>
  <si>
    <t>225 celkem</t>
  </si>
  <si>
    <t>226</t>
  </si>
  <si>
    <t>226 celkem</t>
  </si>
  <si>
    <t>227</t>
  </si>
  <si>
    <t>228</t>
  </si>
  <si>
    <t>229</t>
  </si>
  <si>
    <t>261</t>
  </si>
  <si>
    <t>261 celkem</t>
  </si>
  <si>
    <t>264</t>
  </si>
  <si>
    <t>4312</t>
  </si>
  <si>
    <t>265</t>
  </si>
  <si>
    <t>271</t>
  </si>
  <si>
    <t>3311</t>
  </si>
  <si>
    <t>271 celkem</t>
  </si>
  <si>
    <t>272</t>
  </si>
  <si>
    <t>272 celkem</t>
  </si>
  <si>
    <t>273</t>
  </si>
  <si>
    <t>3313</t>
  </si>
  <si>
    <t>Opravy a udržování - vodorovného značení</t>
  </si>
  <si>
    <t>Nákup materiálu j.n. - čistící prostředky</t>
  </si>
  <si>
    <t>MŠ Vrchlického</t>
  </si>
  <si>
    <t>Ostatní nákupy j.n.</t>
  </si>
  <si>
    <t>Nákup materiálu j.n. - tonery</t>
  </si>
  <si>
    <t>Nákup materiálu j.n. - pro údržbu budov</t>
  </si>
  <si>
    <t>Nákup služeb j.n. - vazba tiskopisů</t>
  </si>
  <si>
    <t>Opravy a udržování - kancelářské techniky</t>
  </si>
  <si>
    <t>Konzultační, poradenské a právní služby - informatika</t>
  </si>
  <si>
    <t>ZTV Máj 550 b.j.-související výdaje</t>
  </si>
  <si>
    <t>PD - DPS Staroměstská</t>
  </si>
  <si>
    <t>Neinv.dotace církvím a nábož. společnostem</t>
  </si>
  <si>
    <t>Účel.neinv.transfery nepod.fyzic.osobám</t>
  </si>
  <si>
    <t>Konzultační, porad.a právní služby - audit PS</t>
  </si>
  <si>
    <t>Příjmy z pronájmu nebytových prostor</t>
  </si>
  <si>
    <t>403</t>
  </si>
  <si>
    <t>5213</t>
  </si>
  <si>
    <t>2221</t>
  </si>
  <si>
    <t>Projektová dokumentace</t>
  </si>
  <si>
    <t>FO</t>
  </si>
  <si>
    <t>Odpovědné místo</t>
  </si>
  <si>
    <t>Věcný obsah</t>
  </si>
  <si>
    <t>Daňové příjmy</t>
  </si>
  <si>
    <t>Nedaňové příjmy</t>
  </si>
  <si>
    <t>Přijaté dotace</t>
  </si>
  <si>
    <t>Financování celkem</t>
  </si>
  <si>
    <t>Městská policie</t>
  </si>
  <si>
    <t>Odbor školství a tělovýchovy</t>
  </si>
  <si>
    <t>Odbor sociálních věcí</t>
  </si>
  <si>
    <t>Odbor vnitřních věcí</t>
  </si>
  <si>
    <t>Investiční odbor</t>
  </si>
  <si>
    <t>Stavební a dopravní úřad</t>
  </si>
  <si>
    <t>Majetkový odbor</t>
  </si>
  <si>
    <t>Odbor správy veřejných statků</t>
  </si>
  <si>
    <t>Kancelář primátora</t>
  </si>
  <si>
    <t>Kancelář tajemníka</t>
  </si>
  <si>
    <t>Sportovní hala</t>
  </si>
  <si>
    <t>Program prevence kriminality</t>
  </si>
  <si>
    <t>Běžné výdaje</t>
  </si>
  <si>
    <t>MŠ Papírenská</t>
  </si>
  <si>
    <t>MŠ Plzeňská</t>
  </si>
  <si>
    <t>MŠ Větrná</t>
  </si>
  <si>
    <t>MŠ Jizerská</t>
  </si>
  <si>
    <t>MŠ Dlouhá</t>
  </si>
  <si>
    <t>MŠ Špálova</t>
  </si>
  <si>
    <t>MŠ Prachatická</t>
  </si>
  <si>
    <t>MŠ Zeyerova</t>
  </si>
  <si>
    <t>MŠ Pražská</t>
  </si>
  <si>
    <t>ZŠ Grünwaldova</t>
  </si>
  <si>
    <t>ZŠ Kubatova</t>
  </si>
  <si>
    <t>ZŠ Nová</t>
  </si>
  <si>
    <t>ZŠ Matice školské</t>
  </si>
  <si>
    <t>ZŠ Nerudova</t>
  </si>
  <si>
    <t>ZŠ Dukelská</t>
  </si>
  <si>
    <t>ZŠ Čéčova</t>
  </si>
  <si>
    <t>Jihočeské divadlo</t>
  </si>
  <si>
    <t>Malé divadlo</t>
  </si>
  <si>
    <t>Správa městských kin</t>
  </si>
  <si>
    <t>Městské kulturní domy</t>
  </si>
  <si>
    <t>Investiční dotace na nákup autobusů</t>
  </si>
  <si>
    <t>Nákup materiálu j.n. - skleničky</t>
  </si>
  <si>
    <t>Nákup NHIM j.n. - RP Pražské předměstí</t>
  </si>
  <si>
    <t xml:space="preserve">      Rozbor příjmů</t>
  </si>
  <si>
    <t>% plnění UR</t>
  </si>
  <si>
    <t>Rozbor běžných výdajů</t>
  </si>
  <si>
    <t>% čerpání UR</t>
  </si>
  <si>
    <t>Rozbor kapitálových výdajů</t>
  </si>
  <si>
    <t>Rozbor financování</t>
  </si>
  <si>
    <t>Rekonstrukce Riegrova ul.</t>
  </si>
  <si>
    <t>Příjmy z úroků - PATRIA</t>
  </si>
  <si>
    <t>Příjmy z poskyt.služ.a výr. - radniční bál</t>
  </si>
  <si>
    <t>Ostatní nedaňové příjmy j.n. - reklama</t>
  </si>
  <si>
    <t>Příjmy z poskyt.služeb a výr. - pobyt v AzD</t>
  </si>
  <si>
    <t>Přijaté nekap.přísp.a náhr. - zmírnění křivd</t>
  </si>
  <si>
    <t>Příjmy z poskyt. služeb a výr. - tiskárna</t>
  </si>
  <si>
    <t>Poskytnuté investiční příspěvky</t>
  </si>
  <si>
    <t>Investiční transfery občanským sdružením</t>
  </si>
  <si>
    <t>Investiční transfery veřejným rozpočtům místní úrovně</t>
  </si>
  <si>
    <t>Konzultační, poradenské a právní služby - revize</t>
  </si>
  <si>
    <t>Konzultační, poradenské a právní služby - Patria, Atlantik</t>
  </si>
  <si>
    <t>Neinv.dot.nefin.podnik.subj. - slavnosti E.Destinnové</t>
  </si>
  <si>
    <t>Neinv.dot.nefin.podnik.subj. - Beat maratón</t>
  </si>
  <si>
    <t>Neinv.dot.nefin.podnik.subj. - právnickým osobám</t>
  </si>
  <si>
    <t xml:space="preserve">Neinv.dot.nefin.podnik.subj. - regenerace MPR </t>
  </si>
  <si>
    <t>Neinv.dotace podnik.subjektům j.n. - ekol.výchova</t>
  </si>
  <si>
    <t xml:space="preserve">Neinv.dotace podnik.subj.j.n. - regenerace MPR </t>
  </si>
  <si>
    <t>Ostatní neinvestiční výdaje j.n. - nejasné platby</t>
  </si>
  <si>
    <t>Ostatní neinvestiční výdaje j.n. - půdní vestavby</t>
  </si>
  <si>
    <t>Ostatní neinvestiční výdaje j.n. - náj.M.Horákové 72-78</t>
  </si>
  <si>
    <t>Ostatní neinvestiční výdaje j.n. - soutěžní poplatek</t>
  </si>
  <si>
    <t>DHINM - nad 5.000,00 Kč</t>
  </si>
  <si>
    <t>DHINM - informatika</t>
  </si>
  <si>
    <t>DHINM - mapy</t>
  </si>
  <si>
    <t>DHINM - vodoměry do 5.000,00 Kč</t>
  </si>
  <si>
    <t>DHINM - vodoměry nad 5.000,00 Kč</t>
  </si>
  <si>
    <t>DHINM - lavičky a dětské prvky</t>
  </si>
  <si>
    <t>DHINM</t>
  </si>
  <si>
    <t>DHINM - spoluúčast na programu prevence</t>
  </si>
  <si>
    <t xml:space="preserve">DHINM </t>
  </si>
  <si>
    <t xml:space="preserve">DHINM  </t>
  </si>
  <si>
    <t>DHINM - krátká kulová zbraň 10 ks</t>
  </si>
  <si>
    <t>DHINM - pouzdra a další příslušenství</t>
  </si>
  <si>
    <t>DHINM - opasky</t>
  </si>
  <si>
    <t>DHINM - nábytek do šaten a kanceláří</t>
  </si>
  <si>
    <t>DHINM - ostatní</t>
  </si>
  <si>
    <t>DHINM - tech.prostř.k zabránění odj.vozidla</t>
  </si>
  <si>
    <t>DHINM - narkotizační a odchytová technika</t>
  </si>
  <si>
    <t>DHINM - vybavení</t>
  </si>
  <si>
    <t>DHINM - vybavení AzD</t>
  </si>
  <si>
    <t>DHINM - dovybavení centra pro ochranu zvířat</t>
  </si>
  <si>
    <t>DHINM - hasící přístroje</t>
  </si>
  <si>
    <t>DHINM - do 5.000,00 Kč</t>
  </si>
  <si>
    <t>Nákup materiálu j.n. - ND na hasicí přístroje</t>
  </si>
  <si>
    <t>Nákup materiálu j.n. - náboje</t>
  </si>
  <si>
    <t>Nákup materiálu j.n. - fotomateriál, zdrav.pom.</t>
  </si>
  <si>
    <t>Nákup služeb j.n. - obstaravatelská odměna SD</t>
  </si>
  <si>
    <t>Nákup služeb j.n. - chemická likvidace klíněnky</t>
  </si>
  <si>
    <t xml:space="preserve">Nákup služeb j.n. - vyvážení odpadových košů </t>
  </si>
  <si>
    <t>Nákup služeb j.n. - stavebně historický průzkum</t>
  </si>
  <si>
    <t xml:space="preserve">Nákup služeb j.n. - tisk pro občanské obřady </t>
  </si>
  <si>
    <t>Nákup služeb j.n. - nákladní přeprava, stěhování</t>
  </si>
  <si>
    <t>Nákup služeb j.n. - vstupné a zájezdy důchodců</t>
  </si>
  <si>
    <t>Nákup služeb j.n. - tisk propagačních materiálů</t>
  </si>
  <si>
    <t>Nákup služeb j.n. - údržba památných stromů a VKP</t>
  </si>
  <si>
    <t>Opravy a udržování - památníků a pamětních desek</t>
  </si>
  <si>
    <t>Opravy a udržování - kaple Třebotovice</t>
  </si>
  <si>
    <t>102,104,119</t>
  </si>
  <si>
    <t>112,115</t>
  </si>
  <si>
    <t>Záležitosti pozemních komunikací j.n.</t>
  </si>
  <si>
    <t>105,PO,112</t>
  </si>
  <si>
    <t>102,111,112,SD</t>
  </si>
  <si>
    <t>Záležitosti ochrany památek a péče o kulturní dědictví j.n.</t>
  </si>
  <si>
    <t>110</t>
  </si>
  <si>
    <t>191-193,112,115</t>
  </si>
  <si>
    <t>102,112,114,SD</t>
  </si>
  <si>
    <t>102,111,112,113,116</t>
  </si>
  <si>
    <t>102,105,112-116,VS</t>
  </si>
  <si>
    <t>Zdravotnická záchranná služba</t>
  </si>
  <si>
    <t>Prevence před drogami, alkoholem, nikotinem a jinými návykovými látkami</t>
  </si>
  <si>
    <t>Ostatní činnosti ve zdravotnictví j.n.</t>
  </si>
  <si>
    <t>102,104,115,119,120,195</t>
  </si>
  <si>
    <t>102,108,112,TSM</t>
  </si>
  <si>
    <t>112,CSS, ÚSP</t>
  </si>
  <si>
    <t>Pořízení, zachování a obnova hodnot místního kulturního, národního a historického povědomí</t>
  </si>
  <si>
    <t>40.574,2</t>
  </si>
  <si>
    <t>Splátky půjček od PO</t>
  </si>
  <si>
    <t>Změna stavu krátkodobých prostředků na bankovních účtech</t>
  </si>
  <si>
    <t>Nákup NHIM j.n. - energetický audit PS</t>
  </si>
  <si>
    <t>Příjmy z poskyt. služeb a výr. - PA</t>
  </si>
  <si>
    <t>Příjmy z poskyt. služeb a výr. - park.karty</t>
  </si>
  <si>
    <t>Příjmy z pron.ost.nemovit. - rezervé</t>
  </si>
  <si>
    <t>Příjmy z pron.ost.nem.a částí - JVS</t>
  </si>
  <si>
    <t>Příjmy z pron.ost.nem.a částí - LRM</t>
  </si>
  <si>
    <t>Úroky - z úvěru ČMHB a.s.</t>
  </si>
  <si>
    <t>Nákup materiálu j.n. - publikace CR</t>
  </si>
  <si>
    <t>Služby peněžních ústavů - pojist.při prac.cestě</t>
  </si>
  <si>
    <t>Nein.dot.nefin.podnik.subj . - fyz.osobám</t>
  </si>
  <si>
    <t>Nein.dot.nefin.podnik.subj . - Vltavský pohár</t>
  </si>
  <si>
    <t>Nein.dot.nefin.podnik.subj . - Discodrom</t>
  </si>
  <si>
    <t>Nein.dot.nefin.podnik.subj . - Jč hud.festival</t>
  </si>
  <si>
    <t>Neinvest.dot.nezisk.a pod.organizacím  j.n.</t>
  </si>
  <si>
    <t>Nákup materiálu j.n. - na údržbu - informatika</t>
  </si>
  <si>
    <t>Poskytnuté neinv.přísp. a náhrady - soc.pohřby</t>
  </si>
  <si>
    <t>Platby daní a poplatků - převod nemovitostí</t>
  </si>
  <si>
    <t>Nákup služeb j.n. - lékařské vstupní prohlídky</t>
  </si>
  <si>
    <t>Příjmy z poskyt. služeb a výr. - ostatní</t>
  </si>
  <si>
    <t>Rekonstrukce kanalizace Pekárenská ul.</t>
  </si>
  <si>
    <t>Úpravy drobných vodních toků</t>
  </si>
  <si>
    <t>JD, MD,112</t>
  </si>
  <si>
    <t>Sociální péče a pomoc starým a zdravotně postiženým j.n.</t>
  </si>
  <si>
    <t>Soc.pomoc osobám v hmotné nouzi a občanům soc.nepřizpůsobivým</t>
  </si>
  <si>
    <t>Obecné příjmy a výdaje z fin.operací</t>
  </si>
  <si>
    <t>321-325-VS</t>
  </si>
  <si>
    <t xml:space="preserve">D a ň o v é   p ř í j m y </t>
  </si>
  <si>
    <t>N e d a ň o v é   p ř í j m y</t>
  </si>
  <si>
    <t>K a p i t á l o v é   p ř í j m y</t>
  </si>
  <si>
    <t>V  l a s t n í   p ř í j m y</t>
  </si>
  <si>
    <t>P ř i j a t é   d o t a c e</t>
  </si>
  <si>
    <t xml:space="preserve">P ř í j m y   ú h r n e m 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</si>
</sst>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_-* #,##0\ _K_č_-;\-* #,##0\ _K_č_-;_-* &quot;-&quot;??\ _K_č_-;_-@_-"/>
    <numFmt numFmtId="174" formatCode="0.000"/>
    <numFmt numFmtId="175" formatCode="0.00000"/>
    <numFmt numFmtId="176" formatCode="0.0000"/>
    <numFmt numFmtId="177" formatCode="#,##0.0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[&lt;=99999]###\ ##;##\ ##\ ##"/>
    <numFmt numFmtId="185" formatCode="#,##0.0;[Red]#,##0.0"/>
    <numFmt numFmtId="186" formatCode="_-[$$-2C0A]* #,##0.00_ ;_-[$$-2C0A]* \-#,##0.00\ ;_-[$$-2C0A]* &quot;-&quot;??_ ;_-@_ "/>
    <numFmt numFmtId="187" formatCode="_-* #,##0.00\ [$€-1]_-;\-* #,##0.00\ [$€-1]_-;_-* &quot;-&quot;??\ [$€-1]_-;_-@_-"/>
    <numFmt numFmtId="188" formatCode="_-* #,##0.00\ [$Kč-405]_-;\-* #,##0.00\ [$Kč-405]_-;_-* &quot;-&quot;??\ [$Kč-405]_-;_-@_-"/>
    <numFmt numFmtId="189" formatCode="#,##0.00;[Red]#,##0.00"/>
    <numFmt numFmtId="190" formatCode="#,##0;[Red]#,##0"/>
    <numFmt numFmtId="191" formatCode="0.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000"/>
    <numFmt numFmtId="196" formatCode="0.0000000"/>
    <numFmt numFmtId="197" formatCode="0.000000000"/>
    <numFmt numFmtId="198" formatCode="0.00000000"/>
    <numFmt numFmtId="199" formatCode="d/m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8"/>
      <color indexed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12"/>
      <name val="Arial CE"/>
      <family val="2"/>
    </font>
    <font>
      <b/>
      <sz val="12"/>
      <name val="Arial CE"/>
      <family val="2"/>
    </font>
    <font>
      <sz val="10"/>
      <name val="Gill Sans CE MT Shadow"/>
      <family val="2"/>
    </font>
    <font>
      <b/>
      <sz val="11"/>
      <name val="Arial CE"/>
      <family val="2"/>
    </font>
    <font>
      <b/>
      <sz val="9"/>
      <color indexed="9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0"/>
    </font>
    <font>
      <sz val="8"/>
      <color indexed="12"/>
      <name val="Arial CE"/>
      <family val="2"/>
    </font>
    <font>
      <sz val="7"/>
      <name val="Arial CE"/>
      <family val="2"/>
    </font>
    <font>
      <sz val="12"/>
      <name val="Arial CE"/>
      <family val="0"/>
    </font>
    <font>
      <sz val="8.5"/>
      <name val="Arial CE"/>
      <family val="2"/>
    </font>
    <font>
      <sz val="17"/>
      <name val="Arial CE"/>
      <family val="0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9"/>
      <name val="Arial CE"/>
      <family val="2"/>
    </font>
    <font>
      <sz val="7.5"/>
      <name val="Arial CE"/>
      <family val="2"/>
    </font>
    <font>
      <sz val="7.25"/>
      <name val="Arial CE"/>
      <family val="2"/>
    </font>
    <font>
      <b/>
      <sz val="10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1"/>
      <name val="Arial CE"/>
      <family val="2"/>
    </font>
    <font>
      <sz val="6.5"/>
      <name val="Arial CE"/>
      <family val="2"/>
    </font>
    <font>
      <sz val="11.5"/>
      <name val="Arial CE"/>
      <family val="2"/>
    </font>
    <font>
      <b/>
      <sz val="8.75"/>
      <name val="Arial CE"/>
      <family val="2"/>
    </font>
    <font>
      <b/>
      <sz val="11.75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3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898">
    <xf numFmtId="3" fontId="0" fillId="0" borderId="0" xfId="0" applyAlignment="1">
      <alignment/>
    </xf>
    <xf numFmtId="3" fontId="4" fillId="0" borderId="0" xfId="0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3" fontId="7" fillId="2" borderId="0" xfId="0" applyFont="1" applyFill="1" applyAlignment="1">
      <alignment/>
    </xf>
    <xf numFmtId="3" fontId="5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Alignment="1">
      <alignment horizontal="center"/>
    </xf>
    <xf numFmtId="1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3" fontId="4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3" fontId="0" fillId="0" borderId="0" xfId="0" applyFont="1" applyAlignment="1">
      <alignment/>
    </xf>
    <xf numFmtId="3" fontId="1" fillId="0" borderId="0" xfId="0" applyFont="1" applyAlignment="1">
      <alignment/>
    </xf>
    <xf numFmtId="3" fontId="8" fillId="0" borderId="0" xfId="0" applyFont="1" applyAlignment="1">
      <alignment/>
    </xf>
    <xf numFmtId="3" fontId="8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3" fontId="0" fillId="2" borderId="0" xfId="0" applyFill="1" applyAlignment="1">
      <alignment/>
    </xf>
    <xf numFmtId="3" fontId="4" fillId="0" borderId="0" xfId="0" applyFont="1" applyAlignment="1">
      <alignment wrapText="1"/>
    </xf>
    <xf numFmtId="3" fontId="4" fillId="0" borderId="0" xfId="0" applyFont="1" applyBorder="1" applyAlignment="1">
      <alignment/>
    </xf>
    <xf numFmtId="1" fontId="4" fillId="0" borderId="0" xfId="0" applyNumberFormat="1" applyFont="1" applyAlignment="1">
      <alignment wrapText="1"/>
    </xf>
    <xf numFmtId="3" fontId="4" fillId="0" borderId="0" xfId="0" applyFont="1" applyAlignment="1">
      <alignment horizontal="left"/>
    </xf>
    <xf numFmtId="3" fontId="7" fillId="0" borderId="0" xfId="0" applyFont="1" applyAlignment="1">
      <alignment/>
    </xf>
    <xf numFmtId="177" fontId="4" fillId="0" borderId="0" xfId="0" applyNumberFormat="1" applyFont="1" applyBorder="1" applyAlignment="1">
      <alignment/>
    </xf>
    <xf numFmtId="1" fontId="5" fillId="0" borderId="0" xfId="0" applyNumberFormat="1" applyFont="1" applyAlignment="1">
      <alignment horizontal="center"/>
    </xf>
    <xf numFmtId="177" fontId="6" fillId="3" borderId="0" xfId="0" applyNumberFormat="1" applyFont="1" applyFill="1" applyBorder="1" applyAlignment="1">
      <alignment/>
    </xf>
    <xf numFmtId="3" fontId="0" fillId="0" borderId="0" xfId="0" applyFont="1" applyAlignment="1">
      <alignment horizontal="center"/>
    </xf>
    <xf numFmtId="3" fontId="4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3" fontId="4" fillId="0" borderId="0" xfId="0" applyFont="1" applyAlignment="1">
      <alignment horizontal="center"/>
    </xf>
    <xf numFmtId="1" fontId="5" fillId="0" borderId="0" xfId="0" applyNumberFormat="1" applyFont="1" applyBorder="1" applyAlignment="1">
      <alignment/>
    </xf>
    <xf numFmtId="3" fontId="1" fillId="0" borderId="0" xfId="0" applyFont="1" applyAlignment="1">
      <alignment/>
    </xf>
    <xf numFmtId="3" fontId="4" fillId="0" borderId="1" xfId="0" applyFont="1" applyBorder="1" applyAlignment="1">
      <alignment/>
    </xf>
    <xf numFmtId="3" fontId="4" fillId="0" borderId="2" xfId="0" applyFont="1" applyBorder="1" applyAlignment="1">
      <alignment/>
    </xf>
    <xf numFmtId="177" fontId="4" fillId="0" borderId="3" xfId="0" applyNumberFormat="1" applyFont="1" applyBorder="1" applyAlignment="1">
      <alignment/>
    </xf>
    <xf numFmtId="3" fontId="4" fillId="2" borderId="3" xfId="0" applyFont="1" applyFill="1" applyBorder="1" applyAlignment="1">
      <alignment/>
    </xf>
    <xf numFmtId="177" fontId="4" fillId="0" borderId="4" xfId="0" applyNumberFormat="1" applyFont="1" applyBorder="1" applyAlignment="1">
      <alignment/>
    </xf>
    <xf numFmtId="3" fontId="4" fillId="0" borderId="3" xfId="0" applyFont="1" applyBorder="1" applyAlignment="1">
      <alignment/>
    </xf>
    <xf numFmtId="3" fontId="4" fillId="0" borderId="1" xfId="0" applyFont="1" applyBorder="1" applyAlignment="1">
      <alignment wrapText="1"/>
    </xf>
    <xf numFmtId="3" fontId="4" fillId="0" borderId="2" xfId="0" applyFont="1" applyBorder="1" applyAlignment="1">
      <alignment vertical="center"/>
    </xf>
    <xf numFmtId="3" fontId="4" fillId="2" borderId="3" xfId="0" applyFont="1" applyFill="1" applyBorder="1" applyAlignment="1">
      <alignment vertical="center"/>
    </xf>
    <xf numFmtId="3" fontId="4" fillId="2" borderId="4" xfId="0" applyFont="1" applyFill="1" applyBorder="1" applyAlignment="1">
      <alignment/>
    </xf>
    <xf numFmtId="3" fontId="1" fillId="0" borderId="5" xfId="0" applyFont="1" applyBorder="1" applyAlignment="1">
      <alignment/>
    </xf>
    <xf numFmtId="3" fontId="1" fillId="0" borderId="6" xfId="0" applyFont="1" applyBorder="1" applyAlignment="1">
      <alignment/>
    </xf>
    <xf numFmtId="3" fontId="4" fillId="0" borderId="7" xfId="0" applyFont="1" applyBorder="1" applyAlignment="1">
      <alignment/>
    </xf>
    <xf numFmtId="3" fontId="4" fillId="0" borderId="8" xfId="0" applyFont="1" applyBorder="1" applyAlignment="1">
      <alignment/>
    </xf>
    <xf numFmtId="3" fontId="4" fillId="0" borderId="4" xfId="0" applyFont="1" applyBorder="1" applyAlignment="1">
      <alignment/>
    </xf>
    <xf numFmtId="177" fontId="4" fillId="0" borderId="8" xfId="0" applyNumberFormat="1" applyFont="1" applyBorder="1" applyAlignment="1">
      <alignment/>
    </xf>
    <xf numFmtId="1" fontId="4" fillId="0" borderId="4" xfId="0" applyNumberFormat="1" applyFont="1" applyBorder="1" applyAlignment="1">
      <alignment/>
    </xf>
    <xf numFmtId="3" fontId="0" fillId="0" borderId="0" xfId="0" applyBorder="1" applyAlignment="1">
      <alignment/>
    </xf>
    <xf numFmtId="177" fontId="4" fillId="0" borderId="2" xfId="0" applyNumberFormat="1" applyFont="1" applyBorder="1" applyAlignment="1">
      <alignment/>
    </xf>
    <xf numFmtId="14" fontId="0" fillId="0" borderId="0" xfId="0" applyNumberFormat="1" applyAlignment="1">
      <alignment/>
    </xf>
    <xf numFmtId="3" fontId="1" fillId="0" borderId="0" xfId="0" applyFont="1" applyBorder="1" applyAlignment="1">
      <alignment/>
    </xf>
    <xf numFmtId="3" fontId="4" fillId="0" borderId="0" xfId="0" applyFont="1" applyBorder="1" applyAlignment="1">
      <alignment/>
    </xf>
    <xf numFmtId="3" fontId="9" fillId="0" borderId="0" xfId="0" applyFont="1" applyAlignment="1">
      <alignment/>
    </xf>
    <xf numFmtId="3" fontId="0" fillId="0" borderId="0" xfId="0" applyFont="1" applyAlignment="1">
      <alignment/>
    </xf>
    <xf numFmtId="3" fontId="4" fillId="0" borderId="7" xfId="0" applyFont="1" applyBorder="1" applyAlignment="1">
      <alignment horizontal="center"/>
    </xf>
    <xf numFmtId="3" fontId="4" fillId="0" borderId="1" xfId="0" applyFont="1" applyBorder="1" applyAlignment="1">
      <alignment horizontal="center"/>
    </xf>
    <xf numFmtId="3" fontId="4" fillId="0" borderId="9" xfId="0" applyFont="1" applyBorder="1" applyAlignment="1">
      <alignment horizontal="center"/>
    </xf>
    <xf numFmtId="3" fontId="4" fillId="0" borderId="10" xfId="0" applyFont="1" applyBorder="1" applyAlignment="1">
      <alignment/>
    </xf>
    <xf numFmtId="3" fontId="5" fillId="0" borderId="11" xfId="0" applyFont="1" applyBorder="1" applyAlignment="1">
      <alignment/>
    </xf>
    <xf numFmtId="3" fontId="5" fillId="0" borderId="12" xfId="0" applyFont="1" applyBorder="1" applyAlignment="1">
      <alignment/>
    </xf>
    <xf numFmtId="177" fontId="5" fillId="0" borderId="6" xfId="0" applyNumberFormat="1" applyFont="1" applyBorder="1" applyAlignment="1">
      <alignment/>
    </xf>
    <xf numFmtId="3" fontId="5" fillId="0" borderId="0" xfId="0" applyFont="1" applyAlignment="1">
      <alignment/>
    </xf>
    <xf numFmtId="3" fontId="4" fillId="0" borderId="13" xfId="0" applyFont="1" applyBorder="1" applyAlignment="1">
      <alignment/>
    </xf>
    <xf numFmtId="3" fontId="4" fillId="0" borderId="14" xfId="0" applyFont="1" applyBorder="1" applyAlignment="1">
      <alignment horizontal="center"/>
    </xf>
    <xf numFmtId="3" fontId="4" fillId="0" borderId="15" xfId="0" applyFont="1" applyBorder="1" applyAlignment="1">
      <alignment/>
    </xf>
    <xf numFmtId="3" fontId="4" fillId="2" borderId="1" xfId="0" applyFont="1" applyFill="1" applyBorder="1" applyAlignment="1">
      <alignment horizontal="center"/>
    </xf>
    <xf numFmtId="3" fontId="4" fillId="2" borderId="3" xfId="0" applyFont="1" applyFill="1" applyBorder="1" applyAlignment="1">
      <alignment/>
    </xf>
    <xf numFmtId="177" fontId="4" fillId="2" borderId="2" xfId="0" applyNumberFormat="1" applyFont="1" applyFill="1" applyBorder="1" applyAlignment="1">
      <alignment/>
    </xf>
    <xf numFmtId="3" fontId="4" fillId="2" borderId="0" xfId="0" applyFont="1" applyFill="1" applyAlignment="1">
      <alignment/>
    </xf>
    <xf numFmtId="3" fontId="4" fillId="0" borderId="1" xfId="0" applyFont="1" applyBorder="1" applyAlignment="1">
      <alignment horizontal="center"/>
    </xf>
    <xf numFmtId="3" fontId="4" fillId="0" borderId="3" xfId="0" applyFont="1" applyBorder="1" applyAlignment="1">
      <alignment/>
    </xf>
    <xf numFmtId="177" fontId="4" fillId="0" borderId="3" xfId="0" applyNumberFormat="1" applyFont="1" applyBorder="1" applyAlignment="1">
      <alignment/>
    </xf>
    <xf numFmtId="3" fontId="4" fillId="0" borderId="4" xfId="0" applyFont="1" applyBorder="1" applyAlignment="1">
      <alignment/>
    </xf>
    <xf numFmtId="177" fontId="4" fillId="0" borderId="4" xfId="0" applyNumberFormat="1" applyFont="1" applyBorder="1" applyAlignment="1">
      <alignment/>
    </xf>
    <xf numFmtId="3" fontId="4" fillId="2" borderId="4" xfId="0" applyFont="1" applyFill="1" applyBorder="1" applyAlignment="1">
      <alignment/>
    </xf>
    <xf numFmtId="177" fontId="4" fillId="0" borderId="0" xfId="0" applyNumberFormat="1" applyFont="1" applyAlignment="1">
      <alignment/>
    </xf>
    <xf numFmtId="3" fontId="4" fillId="0" borderId="0" xfId="0" applyFont="1" applyBorder="1" applyAlignment="1">
      <alignment horizontal="center"/>
    </xf>
    <xf numFmtId="3" fontId="5" fillId="0" borderId="0" xfId="0" applyFont="1" applyBorder="1" applyAlignment="1">
      <alignment/>
    </xf>
    <xf numFmtId="3" fontId="1" fillId="0" borderId="0" xfId="0" applyFont="1" applyBorder="1" applyAlignment="1">
      <alignment/>
    </xf>
    <xf numFmtId="3" fontId="4" fillId="0" borderId="9" xfId="0" applyFont="1" applyBorder="1" applyAlignment="1">
      <alignment/>
    </xf>
    <xf numFmtId="3" fontId="4" fillId="0" borderId="16" xfId="0" applyFont="1" applyBorder="1" applyAlignment="1">
      <alignment/>
    </xf>
    <xf numFmtId="3" fontId="4" fillId="2" borderId="10" xfId="0" applyFont="1" applyFill="1" applyBorder="1" applyAlignment="1">
      <alignment/>
    </xf>
    <xf numFmtId="3" fontId="1" fillId="2" borderId="12" xfId="0" applyFont="1" applyFill="1" applyBorder="1" applyAlignment="1">
      <alignment/>
    </xf>
    <xf numFmtId="3" fontId="4" fillId="0" borderId="1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7" xfId="0" applyFont="1" applyBorder="1" applyAlignment="1">
      <alignment/>
    </xf>
    <xf numFmtId="3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4" fillId="0" borderId="20" xfId="0" applyFont="1" applyBorder="1" applyAlignment="1">
      <alignment/>
    </xf>
    <xf numFmtId="3" fontId="4" fillId="2" borderId="3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3" fontId="6" fillId="4" borderId="3" xfId="0" applyNumberFormat="1" applyFont="1" applyFill="1" applyBorder="1" applyAlignment="1">
      <alignment horizontal="centerContinuous" wrapText="1"/>
    </xf>
    <xf numFmtId="3" fontId="5" fillId="5" borderId="2" xfId="0" applyFont="1" applyFill="1" applyBorder="1" applyAlignment="1">
      <alignment horizontal="center" wrapText="1"/>
    </xf>
    <xf numFmtId="3" fontId="4" fillId="0" borderId="21" xfId="0" applyFont="1" applyBorder="1" applyAlignment="1">
      <alignment horizontal="center"/>
    </xf>
    <xf numFmtId="3" fontId="4" fillId="2" borderId="10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3" fontId="4" fillId="0" borderId="4" xfId="0" applyFont="1" applyBorder="1" applyAlignment="1">
      <alignment horizontal="center"/>
    </xf>
    <xf numFmtId="3" fontId="4" fillId="0" borderId="4" xfId="0" applyFont="1" applyBorder="1" applyAlignment="1">
      <alignment/>
    </xf>
    <xf numFmtId="3" fontId="4" fillId="0" borderId="2" xfId="0" applyFont="1" applyBorder="1" applyAlignment="1">
      <alignment wrapText="1"/>
    </xf>
    <xf numFmtId="3" fontId="4" fillId="0" borderId="4" xfId="0" applyFont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/>
    </xf>
    <xf numFmtId="3" fontId="6" fillId="4" borderId="22" xfId="0" applyNumberFormat="1" applyFont="1" applyFill="1" applyBorder="1" applyAlignment="1">
      <alignment horizontal="centerContinuous" wrapText="1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3" fontId="6" fillId="4" borderId="2" xfId="0" applyNumberFormat="1" applyFont="1" applyFill="1" applyBorder="1" applyAlignment="1">
      <alignment horizontal="centerContinuous" wrapText="1"/>
    </xf>
    <xf numFmtId="3" fontId="8" fillId="5" borderId="16" xfId="0" applyFont="1" applyFill="1" applyBorder="1" applyAlignment="1">
      <alignment horizontal="center" vertical="center" wrapText="1"/>
    </xf>
    <xf numFmtId="177" fontId="6" fillId="4" borderId="18" xfId="0" applyNumberFormat="1" applyFont="1" applyFill="1" applyBorder="1" applyAlignment="1">
      <alignment horizontal="center" vertical="center" wrapText="1"/>
    </xf>
    <xf numFmtId="3" fontId="5" fillId="6" borderId="23" xfId="0" applyFont="1" applyFill="1" applyBorder="1" applyAlignment="1">
      <alignment horizontal="center" wrapText="1"/>
    </xf>
    <xf numFmtId="177" fontId="6" fillId="4" borderId="2" xfId="0" applyNumberFormat="1" applyFont="1" applyFill="1" applyBorder="1" applyAlignment="1">
      <alignment horizontal="centerContinuous" wrapText="1"/>
    </xf>
    <xf numFmtId="3" fontId="5" fillId="6" borderId="24" xfId="0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3" fontId="4" fillId="0" borderId="3" xfId="0" applyFont="1" applyBorder="1" applyAlignment="1">
      <alignment horizontal="center"/>
    </xf>
    <xf numFmtId="177" fontId="14" fillId="0" borderId="3" xfId="0" applyNumberFormat="1" applyFont="1" applyBorder="1" applyAlignment="1">
      <alignment/>
    </xf>
    <xf numFmtId="4" fontId="15" fillId="0" borderId="24" xfId="0" applyNumberFormat="1" applyFont="1" applyBorder="1" applyAlignment="1">
      <alignment horizontal="right" wrapText="1"/>
    </xf>
    <xf numFmtId="49" fontId="4" fillId="0" borderId="4" xfId="0" applyNumberFormat="1" applyFont="1" applyBorder="1" applyAlignment="1">
      <alignment horizontal="center"/>
    </xf>
    <xf numFmtId="177" fontId="14" fillId="0" borderId="4" xfId="0" applyNumberFormat="1" applyFont="1" applyBorder="1" applyAlignment="1">
      <alignment/>
    </xf>
    <xf numFmtId="3" fontId="4" fillId="0" borderId="22" xfId="0" applyFont="1" applyBorder="1" applyAlignment="1">
      <alignment horizontal="center"/>
    </xf>
    <xf numFmtId="178" fontId="15" fillId="0" borderId="24" xfId="0" applyNumberFormat="1" applyFont="1" applyBorder="1" applyAlignment="1">
      <alignment horizontal="right" wrapText="1"/>
    </xf>
    <xf numFmtId="1" fontId="15" fillId="0" borderId="1" xfId="0" applyNumberFormat="1" applyFont="1" applyBorder="1" applyAlignment="1">
      <alignment horizontal="center"/>
    </xf>
    <xf numFmtId="3" fontId="15" fillId="0" borderId="2" xfId="0" applyFont="1" applyBorder="1" applyAlignment="1">
      <alignment wrapText="1"/>
    </xf>
    <xf numFmtId="3" fontId="15" fillId="0" borderId="22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177" fontId="15" fillId="0" borderId="4" xfId="0" applyNumberFormat="1" applyFont="1" applyBorder="1" applyAlignment="1">
      <alignment/>
    </xf>
    <xf numFmtId="3" fontId="4" fillId="0" borderId="22" xfId="0" applyFont="1" applyBorder="1" applyAlignment="1">
      <alignment horizontal="center"/>
    </xf>
    <xf numFmtId="4" fontId="4" fillId="0" borderId="24" xfId="0" applyNumberFormat="1" applyFont="1" applyBorder="1" applyAlignment="1">
      <alignment horizontal="right" wrapText="1"/>
    </xf>
    <xf numFmtId="1" fontId="14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3" fontId="15" fillId="0" borderId="2" xfId="0" applyFont="1" applyBorder="1" applyAlignment="1">
      <alignment wrapText="1"/>
    </xf>
    <xf numFmtId="3" fontId="15" fillId="0" borderId="22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3" fontId="15" fillId="0" borderId="0" xfId="0" applyFont="1" applyAlignment="1">
      <alignment/>
    </xf>
    <xf numFmtId="3" fontId="14" fillId="0" borderId="2" xfId="0" applyFont="1" applyBorder="1" applyAlignment="1">
      <alignment wrapText="1"/>
    </xf>
    <xf numFmtId="3" fontId="14" fillId="0" borderId="22" xfId="0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right" wrapText="1"/>
    </xf>
    <xf numFmtId="3" fontId="14" fillId="0" borderId="0" xfId="0" applyFont="1" applyAlignment="1">
      <alignment/>
    </xf>
    <xf numFmtId="3" fontId="4" fillId="0" borderId="2" xfId="0" applyFont="1" applyBorder="1" applyAlignment="1">
      <alignment wrapText="1"/>
    </xf>
    <xf numFmtId="49" fontId="4" fillId="0" borderId="4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 wrapText="1"/>
    </xf>
    <xf numFmtId="1" fontId="4" fillId="0" borderId="7" xfId="0" applyNumberFormat="1" applyFont="1" applyBorder="1" applyAlignment="1">
      <alignment horizontal="center"/>
    </xf>
    <xf numFmtId="3" fontId="4" fillId="0" borderId="8" xfId="0" applyFont="1" applyBorder="1" applyAlignment="1">
      <alignment wrapText="1"/>
    </xf>
    <xf numFmtId="177" fontId="4" fillId="0" borderId="4" xfId="0" applyNumberFormat="1" applyFont="1" applyFill="1" applyBorder="1" applyAlignment="1">
      <alignment/>
    </xf>
    <xf numFmtId="1" fontId="8" fillId="0" borderId="11" xfId="0" applyNumberFormat="1" applyFont="1" applyBorder="1" applyAlignment="1">
      <alignment horizontal="center"/>
    </xf>
    <xf numFmtId="177" fontId="15" fillId="0" borderId="4" xfId="0" applyNumberFormat="1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77" fontId="4" fillId="0" borderId="4" xfId="0" applyNumberFormat="1" applyFont="1" applyFill="1" applyBorder="1" applyAlignment="1">
      <alignment/>
    </xf>
    <xf numFmtId="178" fontId="4" fillId="0" borderId="24" xfId="0" applyNumberFormat="1" applyFont="1" applyBorder="1" applyAlignment="1">
      <alignment horizontal="right" wrapText="1"/>
    </xf>
    <xf numFmtId="49" fontId="4" fillId="0" borderId="4" xfId="0" applyNumberFormat="1" applyFont="1" applyBorder="1" applyAlignment="1">
      <alignment horizontal="center" wrapText="1"/>
    </xf>
    <xf numFmtId="177" fontId="14" fillId="0" borderId="4" xfId="0" applyNumberFormat="1" applyFont="1" applyFill="1" applyBorder="1" applyAlignment="1">
      <alignment/>
    </xf>
    <xf numFmtId="1" fontId="4" fillId="0" borderId="1" xfId="0" applyNumberFormat="1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 wrapText="1"/>
    </xf>
    <xf numFmtId="49" fontId="15" fillId="0" borderId="4" xfId="0" applyNumberFormat="1" applyFont="1" applyBorder="1" applyAlignment="1">
      <alignment horizontal="center" wrapText="1"/>
    </xf>
    <xf numFmtId="3" fontId="4" fillId="0" borderId="26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 wrapText="1"/>
    </xf>
    <xf numFmtId="3" fontId="15" fillId="0" borderId="8" xfId="0" applyFont="1" applyBorder="1" applyAlignment="1">
      <alignment wrapText="1"/>
    </xf>
    <xf numFmtId="3" fontId="15" fillId="0" borderId="8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wrapText="1"/>
    </xf>
    <xf numFmtId="4" fontId="15" fillId="0" borderId="27" xfId="0" applyNumberFormat="1" applyFont="1" applyBorder="1" applyAlignment="1">
      <alignment horizontal="right" wrapText="1"/>
    </xf>
    <xf numFmtId="3" fontId="14" fillId="0" borderId="28" xfId="0" applyFont="1" applyBorder="1" applyAlignment="1">
      <alignment wrapText="1"/>
    </xf>
    <xf numFmtId="3" fontId="14" fillId="0" borderId="29" xfId="0" applyFont="1" applyBorder="1" applyAlignment="1">
      <alignment horizontal="center"/>
    </xf>
    <xf numFmtId="49" fontId="14" fillId="0" borderId="30" xfId="0" applyNumberFormat="1" applyFont="1" applyBorder="1" applyAlignment="1">
      <alignment horizontal="center" wrapText="1"/>
    </xf>
    <xf numFmtId="177" fontId="14" fillId="0" borderId="30" xfId="0" applyNumberFormat="1" applyFont="1" applyFill="1" applyBorder="1" applyAlignment="1">
      <alignment/>
    </xf>
    <xf numFmtId="4" fontId="14" fillId="0" borderId="31" xfId="0" applyNumberFormat="1" applyFont="1" applyBorder="1" applyAlignment="1">
      <alignment horizontal="right" wrapText="1"/>
    </xf>
    <xf numFmtId="3" fontId="4" fillId="0" borderId="0" xfId="0" applyFont="1" applyBorder="1" applyAlignment="1">
      <alignment wrapText="1"/>
    </xf>
    <xf numFmtId="3" fontId="16" fillId="0" borderId="0" xfId="0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Font="1" applyFill="1" applyAlignment="1">
      <alignment wrapText="1"/>
    </xf>
    <xf numFmtId="1" fontId="4" fillId="0" borderId="0" xfId="0" applyNumberFormat="1" applyFont="1" applyBorder="1" applyAlignment="1">
      <alignment horizontal="center"/>
    </xf>
    <xf numFmtId="3" fontId="4" fillId="0" borderId="0" xfId="0" applyFont="1" applyAlignment="1">
      <alignment wrapText="1"/>
    </xf>
    <xf numFmtId="3" fontId="5" fillId="6" borderId="24" xfId="0" applyFont="1" applyFill="1" applyBorder="1" applyAlignment="1">
      <alignment horizontal="center"/>
    </xf>
    <xf numFmtId="4" fontId="14" fillId="0" borderId="24" xfId="0" applyNumberFormat="1" applyFont="1" applyBorder="1" applyAlignment="1">
      <alignment/>
    </xf>
    <xf numFmtId="3" fontId="4" fillId="0" borderId="3" xfId="0" applyFont="1" applyBorder="1" applyAlignment="1">
      <alignment wrapText="1"/>
    </xf>
    <xf numFmtId="4" fontId="4" fillId="0" borderId="24" xfId="0" applyNumberFormat="1" applyFont="1" applyBorder="1" applyAlignment="1">
      <alignment/>
    </xf>
    <xf numFmtId="1" fontId="14" fillId="0" borderId="7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/>
    </xf>
    <xf numFmtId="1" fontId="15" fillId="0" borderId="7" xfId="0" applyNumberFormat="1" applyFont="1" applyBorder="1" applyAlignment="1">
      <alignment horizontal="center"/>
    </xf>
    <xf numFmtId="3" fontId="15" fillId="0" borderId="4" xfId="0" applyFont="1" applyBorder="1" applyAlignment="1">
      <alignment wrapText="1"/>
    </xf>
    <xf numFmtId="4" fontId="15" fillId="0" borderId="24" xfId="0" applyNumberFormat="1" applyFont="1" applyBorder="1" applyAlignment="1">
      <alignment/>
    </xf>
    <xf numFmtId="3" fontId="14" fillId="0" borderId="4" xfId="0" applyFont="1" applyBorder="1" applyAlignment="1">
      <alignment wrapText="1"/>
    </xf>
    <xf numFmtId="3" fontId="4" fillId="0" borderId="4" xfId="0" applyFont="1" applyBorder="1" applyAlignment="1">
      <alignment wrapText="1"/>
    </xf>
    <xf numFmtId="1" fontId="4" fillId="0" borderId="7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177" fontId="14" fillId="0" borderId="30" xfId="0" applyNumberFormat="1" applyFont="1" applyBorder="1" applyAlignment="1">
      <alignment/>
    </xf>
    <xf numFmtId="4" fontId="14" fillId="0" borderId="31" xfId="0" applyNumberFormat="1" applyFont="1" applyBorder="1" applyAlignment="1">
      <alignment/>
    </xf>
    <xf numFmtId="178" fontId="0" fillId="0" borderId="0" xfId="0" applyNumberFormat="1" applyAlignment="1">
      <alignment/>
    </xf>
    <xf numFmtId="177" fontId="5" fillId="6" borderId="0" xfId="0" applyNumberFormat="1" applyFont="1" applyFill="1" applyBorder="1" applyAlignment="1">
      <alignment horizontal="center" wrapText="1"/>
    </xf>
    <xf numFmtId="177" fontId="6" fillId="4" borderId="32" xfId="0" applyNumberFormat="1" applyFont="1" applyFill="1" applyBorder="1" applyAlignment="1">
      <alignment horizontal="center" vertical="center" wrapText="1"/>
    </xf>
    <xf numFmtId="177" fontId="5" fillId="6" borderId="2" xfId="0" applyNumberFormat="1" applyFont="1" applyFill="1" applyBorder="1" applyAlignment="1">
      <alignment horizontal="center"/>
    </xf>
    <xf numFmtId="177" fontId="6" fillId="4" borderId="24" xfId="0" applyNumberFormat="1" applyFont="1" applyFill="1" applyBorder="1" applyAlignment="1">
      <alignment horizontal="center"/>
    </xf>
    <xf numFmtId="3" fontId="8" fillId="0" borderId="1" xfId="0" applyFont="1" applyBorder="1" applyAlignment="1">
      <alignment horizontal="center"/>
    </xf>
    <xf numFmtId="3" fontId="8" fillId="0" borderId="3" xfId="0" applyFont="1" applyBorder="1" applyAlignment="1">
      <alignment/>
    </xf>
    <xf numFmtId="3" fontId="8" fillId="0" borderId="4" xfId="0" applyFont="1" applyBorder="1" applyAlignment="1">
      <alignment/>
    </xf>
    <xf numFmtId="177" fontId="8" fillId="0" borderId="2" xfId="0" applyNumberFormat="1" applyFont="1" applyBorder="1" applyAlignment="1">
      <alignment/>
    </xf>
    <xf numFmtId="177" fontId="8" fillId="0" borderId="33" xfId="0" applyNumberFormat="1" applyFont="1" applyBorder="1" applyAlignment="1">
      <alignment/>
    </xf>
    <xf numFmtId="177" fontId="4" fillId="0" borderId="34" xfId="0" applyNumberFormat="1" applyFont="1" applyBorder="1" applyAlignment="1">
      <alignment/>
    </xf>
    <xf numFmtId="3" fontId="8" fillId="0" borderId="12" xfId="0" applyFont="1" applyBorder="1" applyAlignment="1">
      <alignment/>
    </xf>
    <xf numFmtId="177" fontId="8" fillId="0" borderId="6" xfId="0" applyNumberFormat="1" applyFont="1" applyBorder="1" applyAlignment="1">
      <alignment/>
    </xf>
    <xf numFmtId="177" fontId="8" fillId="0" borderId="35" xfId="0" applyNumberFormat="1" applyFont="1" applyBorder="1" applyAlignment="1">
      <alignment/>
    </xf>
    <xf numFmtId="177" fontId="1" fillId="0" borderId="36" xfId="0" applyNumberFormat="1" applyFont="1" applyBorder="1" applyAlignment="1">
      <alignment vertical="center"/>
    </xf>
    <xf numFmtId="3" fontId="1" fillId="0" borderId="0" xfId="0" applyFont="1" applyAlignment="1">
      <alignment vertical="center"/>
    </xf>
    <xf numFmtId="177" fontId="4" fillId="0" borderId="33" xfId="0" applyNumberFormat="1" applyFont="1" applyBorder="1" applyAlignment="1">
      <alignment/>
    </xf>
    <xf numFmtId="3" fontId="7" fillId="0" borderId="0" xfId="0" applyFont="1" applyAlignment="1">
      <alignment/>
    </xf>
    <xf numFmtId="177" fontId="4" fillId="0" borderId="27" xfId="0" applyNumberFormat="1" applyFont="1" applyBorder="1" applyAlignment="1">
      <alignment/>
    </xf>
    <xf numFmtId="3" fontId="14" fillId="0" borderId="8" xfId="0" applyFont="1" applyBorder="1" applyAlignment="1">
      <alignment wrapText="1"/>
    </xf>
    <xf numFmtId="3" fontId="14" fillId="0" borderId="4" xfId="0" applyNumberFormat="1" applyFont="1" applyBorder="1" applyAlignment="1">
      <alignment/>
    </xf>
    <xf numFmtId="177" fontId="14" fillId="0" borderId="8" xfId="0" applyNumberFormat="1" applyFont="1" applyBorder="1" applyAlignment="1">
      <alignment/>
    </xf>
    <xf numFmtId="177" fontId="14" fillId="0" borderId="27" xfId="0" applyNumberFormat="1" applyFont="1" applyBorder="1" applyAlignment="1">
      <alignment/>
    </xf>
    <xf numFmtId="3" fontId="14" fillId="0" borderId="0" xfId="0" applyFont="1" applyBorder="1" applyAlignment="1">
      <alignment/>
    </xf>
    <xf numFmtId="3" fontId="14" fillId="0" borderId="0" xfId="0" applyFont="1" applyAlignment="1">
      <alignment/>
    </xf>
    <xf numFmtId="3" fontId="15" fillId="0" borderId="0" xfId="0" applyFont="1" applyBorder="1" applyAlignment="1">
      <alignment/>
    </xf>
    <xf numFmtId="1" fontId="14" fillId="0" borderId="7" xfId="0" applyNumberFormat="1" applyFont="1" applyBorder="1" applyAlignment="1">
      <alignment horizontal="center" vertical="center"/>
    </xf>
    <xf numFmtId="3" fontId="14" fillId="0" borderId="4" xfId="0" applyFont="1" applyBorder="1" applyAlignment="1">
      <alignment/>
    </xf>
    <xf numFmtId="1" fontId="14" fillId="0" borderId="37" xfId="0" applyNumberFormat="1" applyFont="1" applyBorder="1" applyAlignment="1">
      <alignment horizontal="center"/>
    </xf>
    <xf numFmtId="3" fontId="14" fillId="0" borderId="38" xfId="0" applyFont="1" applyBorder="1" applyAlignment="1">
      <alignment wrapText="1"/>
    </xf>
    <xf numFmtId="3" fontId="14" fillId="0" borderId="39" xfId="0" applyFont="1" applyBorder="1" applyAlignment="1">
      <alignment/>
    </xf>
    <xf numFmtId="177" fontId="14" fillId="0" borderId="38" xfId="0" applyNumberFormat="1" applyFont="1" applyBorder="1" applyAlignment="1">
      <alignment/>
    </xf>
    <xf numFmtId="177" fontId="14" fillId="0" borderId="40" xfId="0" applyNumberFormat="1" applyFont="1" applyBorder="1" applyAlignment="1">
      <alignment/>
    </xf>
    <xf numFmtId="1" fontId="1" fillId="0" borderId="11" xfId="0" applyNumberFormat="1" applyFont="1" applyBorder="1" applyAlignment="1">
      <alignment horizontal="center" vertical="center"/>
    </xf>
    <xf numFmtId="3" fontId="1" fillId="0" borderId="6" xfId="0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7" fontId="1" fillId="0" borderId="41" xfId="0" applyNumberFormat="1" applyFont="1" applyBorder="1" applyAlignment="1">
      <alignment vertical="center"/>
    </xf>
    <xf numFmtId="1" fontId="4" fillId="0" borderId="42" xfId="0" applyNumberFormat="1" applyFont="1" applyBorder="1" applyAlignment="1">
      <alignment horizontal="center"/>
    </xf>
    <xf numFmtId="3" fontId="4" fillId="0" borderId="13" xfId="0" applyFont="1" applyBorder="1" applyAlignment="1">
      <alignment wrapText="1"/>
    </xf>
    <xf numFmtId="177" fontId="4" fillId="0" borderId="43" xfId="0" applyNumberFormat="1" applyFont="1" applyBorder="1" applyAlignment="1">
      <alignment/>
    </xf>
    <xf numFmtId="177" fontId="4" fillId="0" borderId="44" xfId="0" applyNumberFormat="1" applyFont="1" applyBorder="1" applyAlignment="1">
      <alignment/>
    </xf>
    <xf numFmtId="177" fontId="14" fillId="0" borderId="22" xfId="0" applyNumberFormat="1" applyFont="1" applyBorder="1" applyAlignment="1">
      <alignment/>
    </xf>
    <xf numFmtId="177" fontId="14" fillId="0" borderId="34" xfId="0" applyNumberFormat="1" applyFont="1" applyBorder="1" applyAlignment="1">
      <alignment/>
    </xf>
    <xf numFmtId="177" fontId="4" fillId="0" borderId="22" xfId="0" applyNumberFormat="1" applyFont="1" applyBorder="1" applyAlignment="1">
      <alignment/>
    </xf>
    <xf numFmtId="3" fontId="14" fillId="0" borderId="3" xfId="0" applyFont="1" applyBorder="1" applyAlignment="1">
      <alignment/>
    </xf>
    <xf numFmtId="177" fontId="14" fillId="0" borderId="24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14" fillId="0" borderId="33" xfId="0" applyNumberFormat="1" applyFont="1" applyBorder="1" applyAlignment="1">
      <alignment/>
    </xf>
    <xf numFmtId="1" fontId="14" fillId="0" borderId="14" xfId="0" applyNumberFormat="1" applyFont="1" applyBorder="1" applyAlignment="1">
      <alignment horizontal="center"/>
    </xf>
    <xf numFmtId="3" fontId="14" fillId="0" borderId="15" xfId="0" applyFont="1" applyBorder="1" applyAlignment="1">
      <alignment wrapText="1"/>
    </xf>
    <xf numFmtId="3" fontId="14" fillId="0" borderId="15" xfId="0" applyNumberFormat="1" applyFont="1" applyBorder="1" applyAlignment="1">
      <alignment/>
    </xf>
    <xf numFmtId="177" fontId="14" fillId="0" borderId="45" xfId="0" applyNumberFormat="1" applyFont="1" applyBorder="1" applyAlignment="1">
      <alignment/>
    </xf>
    <xf numFmtId="177" fontId="14" fillId="0" borderId="46" xfId="0" applyNumberFormat="1" applyFont="1" applyBorder="1" applyAlignment="1">
      <alignment/>
    </xf>
    <xf numFmtId="3" fontId="0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4" fontId="0" fillId="0" borderId="0" xfId="0" applyNumberFormat="1" applyAlignment="1">
      <alignment/>
    </xf>
    <xf numFmtId="49" fontId="17" fillId="0" borderId="3" xfId="0" applyNumberFormat="1" applyFont="1" applyBorder="1" applyAlignment="1">
      <alignment horizontal="center"/>
    </xf>
    <xf numFmtId="177" fontId="15" fillId="0" borderId="3" xfId="0" applyNumberFormat="1" applyFont="1" applyBorder="1" applyAlignment="1">
      <alignment/>
    </xf>
    <xf numFmtId="49" fontId="17" fillId="0" borderId="4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3" fontId="15" fillId="0" borderId="4" xfId="0" applyFont="1" applyBorder="1" applyAlignment="1">
      <alignment wrapText="1"/>
    </xf>
    <xf numFmtId="177" fontId="15" fillId="0" borderId="4" xfId="0" applyNumberFormat="1" applyFont="1" applyBorder="1" applyAlignment="1">
      <alignment/>
    </xf>
    <xf numFmtId="3" fontId="3" fillId="0" borderId="0" xfId="0" applyFont="1" applyAlignment="1">
      <alignment/>
    </xf>
    <xf numFmtId="3" fontId="15" fillId="0" borderId="0" xfId="0" applyFont="1" applyAlignment="1">
      <alignment/>
    </xf>
    <xf numFmtId="49" fontId="17" fillId="0" borderId="4" xfId="0" applyNumberFormat="1" applyFont="1" applyBorder="1" applyAlignment="1">
      <alignment horizontal="center" wrapText="1"/>
    </xf>
    <xf numFmtId="178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1" fontId="4" fillId="0" borderId="22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177" fontId="4" fillId="2" borderId="2" xfId="0" applyNumberFormat="1" applyFont="1" applyFill="1" applyBorder="1" applyAlignment="1">
      <alignment/>
    </xf>
    <xf numFmtId="177" fontId="4" fillId="2" borderId="16" xfId="0" applyNumberFormat="1" applyFont="1" applyFill="1" applyBorder="1" applyAlignment="1">
      <alignment/>
    </xf>
    <xf numFmtId="177" fontId="1" fillId="2" borderId="6" xfId="0" applyNumberFormat="1" applyFont="1" applyFill="1" applyBorder="1" applyAlignment="1">
      <alignment/>
    </xf>
    <xf numFmtId="177" fontId="4" fillId="2" borderId="2" xfId="0" applyNumberFormat="1" applyFont="1" applyFill="1" applyBorder="1" applyAlignment="1">
      <alignment vertical="center"/>
    </xf>
    <xf numFmtId="177" fontId="4" fillId="2" borderId="8" xfId="0" applyNumberFormat="1" applyFont="1" applyFill="1" applyBorder="1" applyAlignment="1">
      <alignment/>
    </xf>
    <xf numFmtId="177" fontId="1" fillId="0" borderId="6" xfId="0" applyNumberFormat="1" applyFont="1" applyBorder="1" applyAlignment="1">
      <alignment/>
    </xf>
    <xf numFmtId="177" fontId="1" fillId="0" borderId="18" xfId="0" applyNumberFormat="1" applyFont="1" applyBorder="1" applyAlignment="1">
      <alignment/>
    </xf>
    <xf numFmtId="177" fontId="4" fillId="0" borderId="2" xfId="0" applyNumberFormat="1" applyFont="1" applyFill="1" applyBorder="1" applyAlignment="1">
      <alignment horizontal="right"/>
    </xf>
    <xf numFmtId="4" fontId="4" fillId="0" borderId="33" xfId="0" applyNumberFormat="1" applyFont="1" applyBorder="1" applyAlignment="1">
      <alignment/>
    </xf>
    <xf numFmtId="4" fontId="4" fillId="0" borderId="33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4" fillId="0" borderId="36" xfId="0" applyNumberFormat="1" applyFont="1" applyBorder="1" applyAlignment="1">
      <alignment horizontal="right"/>
    </xf>
    <xf numFmtId="4" fontId="5" fillId="0" borderId="36" xfId="0" applyNumberFormat="1" applyFont="1" applyBorder="1" applyAlignment="1">
      <alignment/>
    </xf>
    <xf numFmtId="177" fontId="4" fillId="2" borderId="3" xfId="0" applyNumberFormat="1" applyFont="1" applyFill="1" applyBorder="1" applyAlignment="1">
      <alignment/>
    </xf>
    <xf numFmtId="177" fontId="4" fillId="2" borderId="22" xfId="0" applyNumberFormat="1" applyFont="1" applyFill="1" applyBorder="1" applyAlignment="1">
      <alignment/>
    </xf>
    <xf numFmtId="177" fontId="4" fillId="2" borderId="26" xfId="0" applyNumberFormat="1" applyFont="1" applyFill="1" applyBorder="1" applyAlignment="1">
      <alignment/>
    </xf>
    <xf numFmtId="177" fontId="4" fillId="2" borderId="45" xfId="0" applyNumberFormat="1" applyFont="1" applyFill="1" applyBorder="1" applyAlignment="1">
      <alignment/>
    </xf>
    <xf numFmtId="177" fontId="4" fillId="2" borderId="47" xfId="0" applyNumberFormat="1" applyFont="1" applyFill="1" applyBorder="1" applyAlignment="1">
      <alignment/>
    </xf>
    <xf numFmtId="177" fontId="5" fillId="2" borderId="6" xfId="0" applyNumberFormat="1" applyFont="1" applyFill="1" applyBorder="1" applyAlignment="1">
      <alignment/>
    </xf>
    <xf numFmtId="177" fontId="5" fillId="2" borderId="48" xfId="0" applyNumberFormat="1" applyFont="1" applyFill="1" applyBorder="1" applyAlignment="1">
      <alignment/>
    </xf>
    <xf numFmtId="177" fontId="4" fillId="2" borderId="0" xfId="0" applyNumberFormat="1" applyFont="1" applyFill="1" applyBorder="1" applyAlignment="1">
      <alignment/>
    </xf>
    <xf numFmtId="177" fontId="5" fillId="0" borderId="48" xfId="0" applyNumberFormat="1" applyFont="1" applyBorder="1" applyAlignment="1">
      <alignment/>
    </xf>
    <xf numFmtId="177" fontId="4" fillId="2" borderId="22" xfId="0" applyNumberFormat="1" applyFont="1" applyFill="1" applyBorder="1" applyAlignment="1">
      <alignment/>
    </xf>
    <xf numFmtId="177" fontId="4" fillId="2" borderId="49" xfId="0" applyNumberFormat="1" applyFont="1" applyFill="1" applyBorder="1" applyAlignment="1">
      <alignment/>
    </xf>
    <xf numFmtId="177" fontId="4" fillId="2" borderId="8" xfId="0" applyNumberFormat="1" applyFont="1" applyFill="1" applyBorder="1" applyAlignment="1">
      <alignment/>
    </xf>
    <xf numFmtId="177" fontId="4" fillId="2" borderId="50" xfId="0" applyNumberFormat="1" applyFont="1" applyFill="1" applyBorder="1" applyAlignment="1">
      <alignment/>
    </xf>
    <xf numFmtId="177" fontId="4" fillId="0" borderId="0" xfId="0" applyNumberFormat="1" applyFont="1" applyAlignment="1">
      <alignment horizontal="right"/>
    </xf>
    <xf numFmtId="3" fontId="0" fillId="0" borderId="0" xfId="0" applyAlignment="1">
      <alignment horizontal="right"/>
    </xf>
    <xf numFmtId="1" fontId="13" fillId="4" borderId="20" xfId="0" applyNumberFormat="1" applyFont="1" applyFill="1" applyBorder="1" applyAlignment="1">
      <alignment horizontal="center" vertical="center" wrapText="1"/>
    </xf>
    <xf numFmtId="1" fontId="13" fillId="4" borderId="0" xfId="0" applyNumberFormat="1" applyFont="1" applyFill="1" applyBorder="1" applyAlignment="1">
      <alignment horizontal="center" vertical="center" wrapText="1"/>
    </xf>
    <xf numFmtId="3" fontId="4" fillId="0" borderId="13" xfId="0" applyFont="1" applyBorder="1" applyAlignment="1">
      <alignment horizontal="left"/>
    </xf>
    <xf numFmtId="177" fontId="4" fillId="0" borderId="43" xfId="0" applyNumberFormat="1" applyFont="1" applyBorder="1" applyAlignment="1">
      <alignment horizontal="right"/>
    </xf>
    <xf numFmtId="3" fontId="4" fillId="0" borderId="13" xfId="0" applyFont="1" applyBorder="1" applyAlignment="1">
      <alignment horizontal="right"/>
    </xf>
    <xf numFmtId="177" fontId="4" fillId="0" borderId="51" xfId="0" applyNumberFormat="1" applyFont="1" applyBorder="1" applyAlignment="1">
      <alignment horizontal="right"/>
    </xf>
    <xf numFmtId="177" fontId="4" fillId="0" borderId="2" xfId="0" applyNumberFormat="1" applyFont="1" applyBorder="1" applyAlignment="1">
      <alignment horizontal="right"/>
    </xf>
    <xf numFmtId="177" fontId="8" fillId="5" borderId="52" xfId="0" applyNumberFormat="1" applyFont="1" applyFill="1" applyBorder="1" applyAlignment="1">
      <alignment horizontal="center" vertical="center" wrapText="1"/>
    </xf>
    <xf numFmtId="177" fontId="5" fillId="5" borderId="2" xfId="0" applyNumberFormat="1" applyFont="1" applyFill="1" applyBorder="1" applyAlignment="1">
      <alignment horizontal="center" wrapText="1"/>
    </xf>
    <xf numFmtId="177" fontId="4" fillId="2" borderId="4" xfId="0" applyNumberFormat="1" applyFont="1" applyFill="1" applyBorder="1" applyAlignment="1">
      <alignment/>
    </xf>
    <xf numFmtId="177" fontId="4" fillId="2" borderId="20" xfId="0" applyNumberFormat="1" applyFont="1" applyFill="1" applyBorder="1" applyAlignment="1">
      <alignment/>
    </xf>
    <xf numFmtId="177" fontId="4" fillId="2" borderId="4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/>
    </xf>
    <xf numFmtId="177" fontId="4" fillId="2" borderId="4" xfId="0" applyNumberFormat="1" applyFont="1" applyFill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3" fontId="4" fillId="0" borderId="37" xfId="0" applyFont="1" applyBorder="1" applyAlignment="1">
      <alignment/>
    </xf>
    <xf numFmtId="177" fontId="4" fillId="0" borderId="22" xfId="0" applyNumberFormat="1" applyFont="1" applyBorder="1" applyAlignment="1">
      <alignment horizontal="right"/>
    </xf>
    <xf numFmtId="179" fontId="4" fillId="0" borderId="24" xfId="0" applyNumberFormat="1" applyFont="1" applyBorder="1" applyAlignment="1">
      <alignment horizontal="right" wrapText="1"/>
    </xf>
    <xf numFmtId="4" fontId="15" fillId="0" borderId="24" xfId="0" applyNumberFormat="1" applyFont="1" applyBorder="1" applyAlignment="1">
      <alignment horizontal="right" wrapText="1"/>
    </xf>
    <xf numFmtId="1" fontId="4" fillId="0" borderId="0" xfId="0" applyNumberFormat="1" applyFont="1" applyAlignment="1">
      <alignment horizontal="left" wrapText="1"/>
    </xf>
    <xf numFmtId="3" fontId="4" fillId="0" borderId="4" xfId="0" applyFont="1" applyBorder="1" applyAlignment="1">
      <alignment horizontal="left" wrapText="1"/>
    </xf>
    <xf numFmtId="3" fontId="0" fillId="0" borderId="0" xfId="0" applyAlignment="1">
      <alignment vertical="center"/>
    </xf>
    <xf numFmtId="3" fontId="11" fillId="0" borderId="0" xfId="0" applyFont="1" applyAlignment="1">
      <alignment vertical="center"/>
    </xf>
    <xf numFmtId="4" fontId="5" fillId="0" borderId="46" xfId="0" applyNumberFormat="1" applyFont="1" applyBorder="1" applyAlignment="1">
      <alignment/>
    </xf>
    <xf numFmtId="3" fontId="4" fillId="0" borderId="42" xfId="0" applyFont="1" applyBorder="1" applyAlignment="1">
      <alignment horizontal="center"/>
    </xf>
    <xf numFmtId="3" fontId="1" fillId="0" borderId="0" xfId="0" applyFont="1" applyAlignment="1">
      <alignment vertical="center"/>
    </xf>
    <xf numFmtId="3" fontId="5" fillId="0" borderId="53" xfId="0" applyNumberFormat="1" applyFont="1" applyFill="1" applyBorder="1" applyAlignment="1">
      <alignment vertical="center"/>
    </xf>
    <xf numFmtId="177" fontId="5" fillId="0" borderId="53" xfId="0" applyNumberFormat="1" applyFont="1" applyFill="1" applyBorder="1" applyAlignment="1">
      <alignment vertical="center"/>
    </xf>
    <xf numFmtId="4" fontId="5" fillId="0" borderId="53" xfId="0" applyNumberFormat="1" applyFont="1" applyFill="1" applyBorder="1" applyAlignment="1">
      <alignment vertical="center"/>
    </xf>
    <xf numFmtId="3" fontId="5" fillId="0" borderId="53" xfId="0" applyNumberFormat="1" applyFont="1" applyBorder="1" applyAlignment="1">
      <alignment vertical="center"/>
    </xf>
    <xf numFmtId="177" fontId="5" fillId="0" borderId="53" xfId="0" applyNumberFormat="1" applyFont="1" applyBorder="1" applyAlignment="1">
      <alignment vertical="center"/>
    </xf>
    <xf numFmtId="4" fontId="5" fillId="0" borderId="53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vertical="center"/>
    </xf>
    <xf numFmtId="177" fontId="8" fillId="0" borderId="47" xfId="0" applyNumberFormat="1" applyFont="1" applyBorder="1" applyAlignment="1">
      <alignment vertical="center"/>
    </xf>
    <xf numFmtId="3" fontId="8" fillId="5" borderId="45" xfId="0" applyNumberFormat="1" applyFont="1" applyFill="1" applyBorder="1" applyAlignment="1">
      <alignment vertical="center"/>
    </xf>
    <xf numFmtId="177" fontId="8" fillId="5" borderId="45" xfId="0" applyNumberFormat="1" applyFont="1" applyFill="1" applyBorder="1" applyAlignment="1">
      <alignment vertical="center"/>
    </xf>
    <xf numFmtId="3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 horizontal="right"/>
    </xf>
    <xf numFmtId="177" fontId="5" fillId="6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/>
    </xf>
    <xf numFmtId="4" fontId="8" fillId="0" borderId="53" xfId="0" applyNumberFormat="1" applyFont="1" applyBorder="1" applyAlignment="1">
      <alignment horizontal="right" vertical="center"/>
    </xf>
    <xf numFmtId="1" fontId="4" fillId="0" borderId="22" xfId="0" applyNumberFormat="1" applyFont="1" applyBorder="1" applyAlignment="1">
      <alignment horizontal="center"/>
    </xf>
    <xf numFmtId="3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/>
    </xf>
    <xf numFmtId="4" fontId="5" fillId="0" borderId="0" xfId="0" applyNumberFormat="1" applyFont="1" applyAlignment="1">
      <alignment horizontal="right"/>
    </xf>
    <xf numFmtId="3" fontId="7" fillId="0" borderId="0" xfId="0" applyFont="1" applyAlignment="1">
      <alignment vertic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3" fontId="4" fillId="0" borderId="45" xfId="0" applyFont="1" applyBorder="1" applyAlignment="1">
      <alignment/>
    </xf>
    <xf numFmtId="3" fontId="4" fillId="2" borderId="15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3" xfId="0" applyFont="1" applyBorder="1" applyAlignment="1">
      <alignment/>
    </xf>
    <xf numFmtId="3" fontId="21" fillId="0" borderId="42" xfId="0" applyFont="1" applyBorder="1" applyAlignment="1">
      <alignment horizontal="center" wrapText="1"/>
    </xf>
    <xf numFmtId="3" fontId="21" fillId="0" borderId="7" xfId="0" applyFont="1" applyBorder="1" applyAlignment="1">
      <alignment horizontal="center" wrapText="1"/>
    </xf>
    <xf numFmtId="177" fontId="5" fillId="2" borderId="12" xfId="0" applyNumberFormat="1" applyFont="1" applyFill="1" applyBorder="1" applyAlignment="1">
      <alignment/>
    </xf>
    <xf numFmtId="3" fontId="4" fillId="2" borderId="39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43" xfId="0" applyNumberFormat="1" applyFont="1" applyFill="1" applyBorder="1" applyAlignment="1">
      <alignment/>
    </xf>
    <xf numFmtId="3" fontId="4" fillId="2" borderId="52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3" fontId="4" fillId="2" borderId="45" xfId="0" applyNumberFormat="1" applyFont="1" applyFill="1" applyBorder="1" applyAlignment="1">
      <alignment/>
    </xf>
    <xf numFmtId="177" fontId="4" fillId="2" borderId="13" xfId="0" applyNumberFormat="1" applyFont="1" applyFill="1" applyBorder="1" applyAlignment="1">
      <alignment/>
    </xf>
    <xf numFmtId="177" fontId="4" fillId="2" borderId="15" xfId="0" applyNumberFormat="1" applyFont="1" applyFill="1" applyBorder="1" applyAlignment="1">
      <alignment/>
    </xf>
    <xf numFmtId="3" fontId="4" fillId="2" borderId="39" xfId="0" applyFont="1" applyFill="1" applyBorder="1" applyAlignment="1">
      <alignment/>
    </xf>
    <xf numFmtId="177" fontId="4" fillId="2" borderId="49" xfId="0" applyNumberFormat="1" applyFont="1" applyFill="1" applyBorder="1" applyAlignment="1">
      <alignment/>
    </xf>
    <xf numFmtId="177" fontId="4" fillId="2" borderId="0" xfId="0" applyNumberFormat="1" applyFont="1" applyFill="1" applyBorder="1" applyAlignment="1">
      <alignment/>
    </xf>
    <xf numFmtId="3" fontId="4" fillId="2" borderId="10" xfId="0" applyFont="1" applyFill="1" applyBorder="1" applyAlignment="1">
      <alignment/>
    </xf>
    <xf numFmtId="177" fontId="4" fillId="2" borderId="16" xfId="0" applyNumberFormat="1" applyFont="1" applyFill="1" applyBorder="1" applyAlignment="1">
      <alignment/>
    </xf>
    <xf numFmtId="177" fontId="4" fillId="2" borderId="26" xfId="0" applyNumberFormat="1" applyFont="1" applyFill="1" applyBorder="1" applyAlignment="1">
      <alignment/>
    </xf>
    <xf numFmtId="4" fontId="4" fillId="0" borderId="34" xfId="0" applyNumberFormat="1" applyFont="1" applyBorder="1" applyAlignment="1">
      <alignment/>
    </xf>
    <xf numFmtId="4" fontId="5" fillId="0" borderId="36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177" fontId="1" fillId="0" borderId="19" xfId="0" applyNumberFormat="1" applyFont="1" applyBorder="1" applyAlignment="1">
      <alignment/>
    </xf>
    <xf numFmtId="4" fontId="1" fillId="0" borderId="46" xfId="0" applyNumberFormat="1" applyFont="1" applyBorder="1" applyAlignment="1">
      <alignment/>
    </xf>
    <xf numFmtId="4" fontId="4" fillId="0" borderId="33" xfId="0" applyNumberFormat="1" applyFont="1" applyBorder="1" applyAlignment="1">
      <alignment horizontal="right" vertical="center"/>
    </xf>
    <xf numFmtId="3" fontId="4" fillId="0" borderId="0" xfId="0" applyFont="1" applyAlignment="1">
      <alignment/>
    </xf>
    <xf numFmtId="3" fontId="0" fillId="0" borderId="0" xfId="0" applyAlignment="1">
      <alignment/>
    </xf>
    <xf numFmtId="1" fontId="4" fillId="0" borderId="0" xfId="0" applyNumberFormat="1" applyFont="1" applyFill="1" applyBorder="1" applyAlignment="1">
      <alignment horizontal="center"/>
    </xf>
    <xf numFmtId="3" fontId="5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49" fontId="4" fillId="2" borderId="8" xfId="0" applyNumberFormat="1" applyFont="1" applyFill="1" applyBorder="1" applyAlignment="1">
      <alignment horizontal="right"/>
    </xf>
    <xf numFmtId="49" fontId="4" fillId="2" borderId="22" xfId="0" applyNumberFormat="1" applyFont="1" applyFill="1" applyBorder="1" applyAlignment="1">
      <alignment horizontal="right"/>
    </xf>
    <xf numFmtId="177" fontId="1" fillId="0" borderId="39" xfId="0" applyNumberFormat="1" applyFont="1" applyBorder="1" applyAlignment="1">
      <alignment vertical="center"/>
    </xf>
    <xf numFmtId="1" fontId="4" fillId="0" borderId="3" xfId="0" applyNumberFormat="1" applyFont="1" applyBorder="1" applyAlignment="1">
      <alignment/>
    </xf>
    <xf numFmtId="177" fontId="4" fillId="6" borderId="2" xfId="0" applyNumberFormat="1" applyFont="1" applyFill="1" applyBorder="1" applyAlignment="1">
      <alignment horizontal="center"/>
    </xf>
    <xf numFmtId="177" fontId="24" fillId="4" borderId="24" xfId="0" applyNumberFormat="1" applyFont="1" applyFill="1" applyBorder="1" applyAlignment="1">
      <alignment horizontal="center"/>
    </xf>
    <xf numFmtId="4" fontId="5" fillId="0" borderId="46" xfId="0" applyNumberFormat="1" applyFont="1" applyBorder="1" applyAlignment="1">
      <alignment horizontal="right"/>
    </xf>
    <xf numFmtId="3" fontId="8" fillId="2" borderId="0" xfId="0" applyFont="1" applyFill="1" applyBorder="1" applyAlignment="1">
      <alignment horizontal="centerContinuous" vertical="center" wrapText="1"/>
    </xf>
    <xf numFmtId="3" fontId="5" fillId="2" borderId="22" xfId="0" applyFont="1" applyFill="1" applyBorder="1" applyAlignment="1">
      <alignment horizontal="centerContinuous" wrapText="1"/>
    </xf>
    <xf numFmtId="177" fontId="5" fillId="2" borderId="2" xfId="0" applyNumberFormat="1" applyFont="1" applyFill="1" applyBorder="1" applyAlignment="1">
      <alignment horizontal="center" wrapText="1"/>
    </xf>
    <xf numFmtId="177" fontId="5" fillId="5" borderId="3" xfId="0" applyNumberFormat="1" applyFont="1" applyFill="1" applyBorder="1" applyAlignment="1">
      <alignment horizontal="center" wrapText="1"/>
    </xf>
    <xf numFmtId="177" fontId="8" fillId="2" borderId="52" xfId="0" applyNumberFormat="1" applyFont="1" applyFill="1" applyBorder="1" applyAlignment="1">
      <alignment horizontal="center" vertical="center" wrapText="1"/>
    </xf>
    <xf numFmtId="3" fontId="4" fillId="0" borderId="42" xfId="0" applyFont="1" applyBorder="1" applyAlignment="1">
      <alignment/>
    </xf>
    <xf numFmtId="3" fontId="17" fillId="0" borderId="1" xfId="0" applyFont="1" applyBorder="1" applyAlignment="1">
      <alignment/>
    </xf>
    <xf numFmtId="1" fontId="4" fillId="0" borderId="0" xfId="0" applyNumberFormat="1" applyFont="1" applyBorder="1" applyAlignment="1">
      <alignment wrapText="1"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vertical="center"/>
    </xf>
    <xf numFmtId="177" fontId="4" fillId="2" borderId="43" xfId="0" applyNumberFormat="1" applyFont="1" applyFill="1" applyBorder="1" applyAlignment="1">
      <alignment/>
    </xf>
    <xf numFmtId="49" fontId="4" fillId="0" borderId="33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1" fontId="4" fillId="0" borderId="1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 wrapText="1"/>
    </xf>
    <xf numFmtId="179" fontId="15" fillId="0" borderId="24" xfId="0" applyNumberFormat="1" applyFont="1" applyBorder="1" applyAlignment="1">
      <alignment horizontal="right" wrapText="1"/>
    </xf>
    <xf numFmtId="1" fontId="8" fillId="7" borderId="20" xfId="0" applyNumberFormat="1" applyFont="1" applyFill="1" applyBorder="1" applyAlignment="1">
      <alignment horizontal="center" vertical="center" wrapText="1"/>
    </xf>
    <xf numFmtId="3" fontId="5" fillId="7" borderId="3" xfId="0" applyFont="1" applyFill="1" applyBorder="1" applyAlignment="1">
      <alignment horizontal="center" wrapText="1"/>
    </xf>
    <xf numFmtId="3" fontId="1" fillId="7" borderId="54" xfId="0" applyFont="1" applyFill="1" applyBorder="1" applyAlignment="1">
      <alignment vertical="center"/>
    </xf>
    <xf numFmtId="3" fontId="1" fillId="7" borderId="45" xfId="0" applyFont="1" applyFill="1" applyBorder="1" applyAlignment="1">
      <alignment vertical="center"/>
    </xf>
    <xf numFmtId="177" fontId="1" fillId="7" borderId="45" xfId="0" applyNumberFormat="1" applyFont="1" applyFill="1" applyBorder="1" applyAlignment="1">
      <alignment vertical="center"/>
    </xf>
    <xf numFmtId="3" fontId="1" fillId="7" borderId="15" xfId="0" applyNumberFormat="1" applyFont="1" applyFill="1" applyBorder="1" applyAlignment="1">
      <alignment vertical="center"/>
    </xf>
    <xf numFmtId="3" fontId="5" fillId="7" borderId="2" xfId="0" applyFont="1" applyFill="1" applyBorder="1" applyAlignment="1">
      <alignment horizontal="center" wrapText="1"/>
    </xf>
    <xf numFmtId="177" fontId="12" fillId="7" borderId="45" xfId="0" applyNumberFormat="1" applyFont="1" applyFill="1" applyBorder="1" applyAlignment="1">
      <alignment horizontal="center" vertical="center"/>
    </xf>
    <xf numFmtId="3" fontId="12" fillId="7" borderId="15" xfId="0" applyNumberFormat="1" applyFont="1" applyFill="1" applyBorder="1" applyAlignment="1">
      <alignment vertical="center"/>
    </xf>
    <xf numFmtId="3" fontId="1" fillId="7" borderId="25" xfId="0" applyFont="1" applyFill="1" applyBorder="1" applyAlignment="1">
      <alignment vertical="center"/>
    </xf>
    <xf numFmtId="3" fontId="1" fillId="7" borderId="55" xfId="0" applyFont="1" applyFill="1" applyBorder="1" applyAlignment="1">
      <alignment vertical="center"/>
    </xf>
    <xf numFmtId="177" fontId="1" fillId="7" borderId="29" xfId="0" applyNumberFormat="1" applyFont="1" applyFill="1" applyBorder="1" applyAlignment="1">
      <alignment vertical="center"/>
    </xf>
    <xf numFmtId="3" fontId="1" fillId="7" borderId="55" xfId="0" applyNumberFormat="1" applyFont="1" applyFill="1" applyBorder="1" applyAlignment="1">
      <alignment vertical="center"/>
    </xf>
    <xf numFmtId="177" fontId="1" fillId="7" borderId="28" xfId="0" applyNumberFormat="1" applyFont="1" applyFill="1" applyBorder="1" applyAlignment="1">
      <alignment vertical="center"/>
    </xf>
    <xf numFmtId="4" fontId="1" fillId="7" borderId="56" xfId="0" applyNumberFormat="1" applyFont="1" applyFill="1" applyBorder="1" applyAlignment="1">
      <alignment vertical="center"/>
    </xf>
    <xf numFmtId="3" fontId="1" fillId="7" borderId="14" xfId="0" applyFont="1" applyFill="1" applyBorder="1" applyAlignment="1">
      <alignment vertical="center"/>
    </xf>
    <xf numFmtId="3" fontId="1" fillId="7" borderId="15" xfId="0" applyFont="1" applyFill="1" applyBorder="1" applyAlignment="1">
      <alignment vertical="center"/>
    </xf>
    <xf numFmtId="177" fontId="1" fillId="7" borderId="47" xfId="0" applyNumberFormat="1" applyFont="1" applyFill="1" applyBorder="1" applyAlignment="1">
      <alignment vertical="center"/>
    </xf>
    <xf numFmtId="4" fontId="1" fillId="7" borderId="46" xfId="0" applyNumberFormat="1" applyFont="1" applyFill="1" applyBorder="1" applyAlignment="1">
      <alignment vertical="center"/>
    </xf>
    <xf numFmtId="3" fontId="1" fillId="7" borderId="11" xfId="0" applyFont="1" applyFill="1" applyBorder="1" applyAlignment="1">
      <alignment horizontal="left" vertical="center"/>
    </xf>
    <xf numFmtId="3" fontId="1" fillId="7" borderId="12" xfId="0" applyFont="1" applyFill="1" applyBorder="1" applyAlignment="1">
      <alignment vertical="center"/>
    </xf>
    <xf numFmtId="177" fontId="1" fillId="7" borderId="48" xfId="0" applyNumberFormat="1" applyFont="1" applyFill="1" applyBorder="1" applyAlignment="1">
      <alignment vertical="center"/>
    </xf>
    <xf numFmtId="3" fontId="1" fillId="7" borderId="12" xfId="0" applyNumberFormat="1" applyFont="1" applyFill="1" applyBorder="1" applyAlignment="1">
      <alignment vertical="center"/>
    </xf>
    <xf numFmtId="177" fontId="1" fillId="7" borderId="12" xfId="0" applyNumberFormat="1" applyFont="1" applyFill="1" applyBorder="1" applyAlignment="1">
      <alignment vertical="center"/>
    </xf>
    <xf numFmtId="1" fontId="8" fillId="7" borderId="16" xfId="0" applyNumberFormat="1" applyFont="1" applyFill="1" applyBorder="1" applyAlignment="1">
      <alignment horizontal="center" vertical="center" wrapText="1"/>
    </xf>
    <xf numFmtId="177" fontId="5" fillId="6" borderId="57" xfId="0" applyNumberFormat="1" applyFont="1" applyFill="1" applyBorder="1" applyAlignment="1">
      <alignment horizontal="center" vertical="center" wrapText="1"/>
    </xf>
    <xf numFmtId="177" fontId="5" fillId="6" borderId="2" xfId="0" applyNumberFormat="1" applyFont="1" applyFill="1" applyBorder="1" applyAlignment="1">
      <alignment horizontal="centerContinuous" wrapText="1"/>
    </xf>
    <xf numFmtId="3" fontId="5" fillId="7" borderId="10" xfId="0" applyFont="1" applyFill="1" applyBorder="1" applyAlignment="1">
      <alignment horizontal="center" wrapText="1"/>
    </xf>
    <xf numFmtId="3" fontId="5" fillId="7" borderId="2" xfId="0" applyFont="1" applyFill="1" applyBorder="1" applyAlignment="1">
      <alignment horizontal="center"/>
    </xf>
    <xf numFmtId="3" fontId="5" fillId="7" borderId="10" xfId="0" applyFont="1" applyFill="1" applyBorder="1" applyAlignment="1">
      <alignment horizontal="center" vertical="center" wrapText="1"/>
    </xf>
    <xf numFmtId="3" fontId="4" fillId="7" borderId="2" xfId="0" applyFont="1" applyFill="1" applyBorder="1" applyAlignment="1">
      <alignment horizontal="center"/>
    </xf>
    <xf numFmtId="3" fontId="8" fillId="6" borderId="45" xfId="0" applyNumberFormat="1" applyFont="1" applyFill="1" applyBorder="1" applyAlignment="1">
      <alignment vertical="center"/>
    </xf>
    <xf numFmtId="177" fontId="8" fillId="6" borderId="45" xfId="0" applyNumberFormat="1" applyFont="1" applyFill="1" applyBorder="1" applyAlignment="1">
      <alignment vertical="center"/>
    </xf>
    <xf numFmtId="4" fontId="8" fillId="6" borderId="58" xfId="0" applyNumberFormat="1" applyFont="1" applyFill="1" applyBorder="1" applyAlignment="1">
      <alignment horizontal="right" vertical="center"/>
    </xf>
    <xf numFmtId="177" fontId="5" fillId="6" borderId="52" xfId="0" applyNumberFormat="1" applyFont="1" applyFill="1" applyBorder="1" applyAlignment="1">
      <alignment horizontal="center" vertical="center" wrapText="1"/>
    </xf>
    <xf numFmtId="177" fontId="6" fillId="6" borderId="16" xfId="0" applyNumberFormat="1" applyFont="1" applyFill="1" applyBorder="1" applyAlignment="1">
      <alignment/>
    </xf>
    <xf numFmtId="177" fontId="5" fillId="6" borderId="2" xfId="0" applyNumberFormat="1" applyFont="1" applyFill="1" applyBorder="1" applyAlignment="1">
      <alignment horizontal="center" vertical="center"/>
    </xf>
    <xf numFmtId="177" fontId="5" fillId="6" borderId="16" xfId="0" applyNumberFormat="1" applyFont="1" applyFill="1" applyBorder="1" applyAlignment="1">
      <alignment horizontal="center" vertical="center" wrapText="1"/>
    </xf>
    <xf numFmtId="177" fontId="5" fillId="6" borderId="16" xfId="0" applyNumberFormat="1" applyFont="1" applyFill="1" applyBorder="1" applyAlignment="1">
      <alignment/>
    </xf>
    <xf numFmtId="177" fontId="5" fillId="5" borderId="16" xfId="0" applyNumberFormat="1" applyFont="1" applyFill="1" applyBorder="1" applyAlignment="1">
      <alignment horizontal="center" vertical="center" wrapText="1"/>
    </xf>
    <xf numFmtId="177" fontId="5" fillId="5" borderId="16" xfId="0" applyNumberFormat="1" applyFont="1" applyFill="1" applyBorder="1" applyAlignment="1">
      <alignment/>
    </xf>
    <xf numFmtId="177" fontId="5" fillId="5" borderId="2" xfId="0" applyNumberFormat="1" applyFont="1" applyFill="1" applyBorder="1" applyAlignment="1">
      <alignment horizontal="center" vertical="center"/>
    </xf>
    <xf numFmtId="177" fontId="6" fillId="3" borderId="52" xfId="0" applyNumberFormat="1" applyFont="1" applyFill="1" applyBorder="1" applyAlignment="1">
      <alignment horizontal="center" vertical="center" wrapText="1"/>
    </xf>
    <xf numFmtId="177" fontId="6" fillId="3" borderId="16" xfId="0" applyNumberFormat="1" applyFont="1" applyFill="1" applyBorder="1" applyAlignment="1">
      <alignment/>
    </xf>
    <xf numFmtId="177" fontId="6" fillId="3" borderId="2" xfId="0" applyNumberFormat="1" applyFont="1" applyFill="1" applyBorder="1" applyAlignment="1">
      <alignment horizontal="center" vertical="center"/>
    </xf>
    <xf numFmtId="177" fontId="5" fillId="7" borderId="52" xfId="0" applyNumberFormat="1" applyFont="1" applyFill="1" applyBorder="1" applyAlignment="1">
      <alignment horizontal="center" vertical="center" wrapText="1"/>
    </xf>
    <xf numFmtId="177" fontId="5" fillId="7" borderId="16" xfId="0" applyNumberFormat="1" applyFont="1" applyFill="1" applyBorder="1" applyAlignment="1">
      <alignment/>
    </xf>
    <xf numFmtId="177" fontId="5" fillId="7" borderId="2" xfId="0" applyNumberFormat="1" applyFont="1" applyFill="1" applyBorder="1" applyAlignment="1">
      <alignment horizontal="center" vertical="center"/>
    </xf>
    <xf numFmtId="177" fontId="6" fillId="3" borderId="16" xfId="0" applyNumberFormat="1" applyFont="1" applyFill="1" applyBorder="1" applyAlignment="1">
      <alignment horizontal="center" vertical="center" wrapText="1"/>
    </xf>
    <xf numFmtId="177" fontId="5" fillId="7" borderId="16" xfId="0" applyNumberFormat="1" applyFont="1" applyFill="1" applyBorder="1" applyAlignment="1">
      <alignment horizontal="center" vertical="center" wrapText="1"/>
    </xf>
    <xf numFmtId="177" fontId="5" fillId="7" borderId="16" xfId="0" applyNumberFormat="1" applyFont="1" applyFill="1" applyBorder="1" applyAlignment="1">
      <alignment/>
    </xf>
    <xf numFmtId="177" fontId="5" fillId="7" borderId="2" xfId="0" applyNumberFormat="1" applyFont="1" applyFill="1" applyBorder="1" applyAlignment="1">
      <alignment horizontal="center" vertical="center"/>
    </xf>
    <xf numFmtId="178" fontId="15" fillId="0" borderId="24" xfId="0" applyNumberFormat="1" applyFont="1" applyBorder="1" applyAlignment="1">
      <alignment/>
    </xf>
    <xf numFmtId="3" fontId="1" fillId="0" borderId="47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3" fontId="1" fillId="0" borderId="45" xfId="0" applyFont="1" applyBorder="1" applyAlignment="1">
      <alignment horizontal="center" vertical="center"/>
    </xf>
    <xf numFmtId="177" fontId="27" fillId="8" borderId="59" xfId="0" applyNumberFormat="1" applyFont="1" applyFill="1" applyBorder="1" applyAlignment="1">
      <alignment horizontal="center" vertical="center"/>
    </xf>
    <xf numFmtId="3" fontId="27" fillId="8" borderId="59" xfId="0" applyNumberFormat="1" applyFont="1" applyFill="1" applyBorder="1" applyAlignment="1">
      <alignment horizontal="center" vertical="center"/>
    </xf>
    <xf numFmtId="3" fontId="0" fillId="0" borderId="0" xfId="0" applyFont="1" applyBorder="1" applyAlignment="1">
      <alignment/>
    </xf>
    <xf numFmtId="177" fontId="28" fillId="8" borderId="59" xfId="0" applyNumberFormat="1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177" fontId="31" fillId="0" borderId="0" xfId="0" applyNumberFormat="1" applyFont="1" applyBorder="1" applyAlignment="1">
      <alignment horizontal="left"/>
    </xf>
    <xf numFmtId="3" fontId="32" fillId="0" borderId="0" xfId="0" applyNumberFormat="1" applyFont="1" applyBorder="1" applyAlignment="1">
      <alignment/>
    </xf>
    <xf numFmtId="177" fontId="32" fillId="0" borderId="0" xfId="0" applyNumberFormat="1" applyFont="1" applyBorder="1" applyAlignment="1">
      <alignment/>
    </xf>
    <xf numFmtId="49" fontId="33" fillId="0" borderId="0" xfId="0" applyNumberFormat="1" applyFont="1" applyBorder="1" applyAlignment="1">
      <alignment horizontal="center"/>
    </xf>
    <xf numFmtId="3" fontId="33" fillId="0" borderId="0" xfId="0" applyFont="1" applyBorder="1" applyAlignment="1">
      <alignment/>
    </xf>
    <xf numFmtId="49" fontId="34" fillId="0" borderId="0" xfId="0" applyNumberFormat="1" applyFont="1" applyBorder="1" applyAlignment="1">
      <alignment horizontal="center"/>
    </xf>
    <xf numFmtId="3" fontId="0" fillId="0" borderId="0" xfId="0" applyFont="1" applyBorder="1" applyAlignment="1">
      <alignment/>
    </xf>
    <xf numFmtId="177" fontId="31" fillId="0" borderId="0" xfId="0" applyNumberFormat="1" applyFont="1" applyBorder="1" applyAlignment="1">
      <alignment wrapText="1"/>
    </xf>
    <xf numFmtId="3" fontId="35" fillId="0" borderId="0" xfId="0" applyFont="1" applyBorder="1" applyAlignment="1">
      <alignment/>
    </xf>
    <xf numFmtId="3" fontId="3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7" fontId="17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center"/>
    </xf>
    <xf numFmtId="3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177" fontId="35" fillId="0" borderId="0" xfId="0" applyNumberFormat="1" applyFont="1" applyBorder="1" applyAlignment="1">
      <alignment wrapText="1"/>
    </xf>
    <xf numFmtId="3" fontId="35" fillId="0" borderId="0" xfId="0" applyNumberFormat="1" applyFont="1" applyBorder="1" applyAlignment="1">
      <alignment/>
    </xf>
    <xf numFmtId="177" fontId="3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/>
    </xf>
    <xf numFmtId="177" fontId="34" fillId="0" borderId="0" xfId="0" applyNumberFormat="1" applyFont="1" applyBorder="1" applyAlignment="1">
      <alignment/>
    </xf>
    <xf numFmtId="177" fontId="34" fillId="0" borderId="0" xfId="0" applyNumberFormat="1" applyFont="1" applyFill="1" applyBorder="1" applyAlignment="1">
      <alignment/>
    </xf>
    <xf numFmtId="177" fontId="1" fillId="7" borderId="0" xfId="0" applyNumberFormat="1" applyFont="1" applyFill="1" applyBorder="1" applyAlignment="1">
      <alignment/>
    </xf>
    <xf numFmtId="3" fontId="1" fillId="7" borderId="0" xfId="0" applyFont="1" applyFill="1" applyBorder="1" applyAlignment="1">
      <alignment wrapText="1"/>
    </xf>
    <xf numFmtId="3" fontId="1" fillId="7" borderId="0" xfId="0" applyNumberFormat="1" applyFont="1" applyFill="1" applyBorder="1" applyAlignment="1">
      <alignment/>
    </xf>
    <xf numFmtId="177" fontId="1" fillId="7" borderId="0" xfId="0" applyNumberFormat="1" applyFont="1" applyFill="1" applyBorder="1" applyAlignment="1">
      <alignment/>
    </xf>
    <xf numFmtId="49" fontId="5" fillId="9" borderId="0" xfId="0" applyNumberFormat="1" applyFont="1" applyFill="1" applyBorder="1" applyAlignment="1">
      <alignment horizontal="center"/>
    </xf>
    <xf numFmtId="177" fontId="1" fillId="9" borderId="0" xfId="0" applyNumberFormat="1" applyFont="1" applyFill="1" applyBorder="1" applyAlignment="1">
      <alignment/>
    </xf>
    <xf numFmtId="3" fontId="1" fillId="9" borderId="0" xfId="0" applyFont="1" applyFill="1" applyBorder="1" applyAlignment="1">
      <alignment wrapText="1"/>
    </xf>
    <xf numFmtId="3" fontId="1" fillId="9" borderId="0" xfId="0" applyNumberFormat="1" applyFont="1" applyFill="1" applyBorder="1" applyAlignment="1">
      <alignment/>
    </xf>
    <xf numFmtId="177" fontId="5" fillId="9" borderId="0" xfId="0" applyNumberFormat="1" applyFont="1" applyFill="1" applyBorder="1" applyAlignment="1">
      <alignment/>
    </xf>
    <xf numFmtId="177" fontId="35" fillId="0" borderId="0" xfId="0" applyNumberFormat="1" applyFont="1" applyBorder="1" applyAlignment="1">
      <alignment/>
    </xf>
    <xf numFmtId="177" fontId="35" fillId="0" borderId="0" xfId="0" applyNumberFormat="1" applyFont="1" applyBorder="1" applyAlignment="1">
      <alignment wrapText="1"/>
    </xf>
    <xf numFmtId="177" fontId="8" fillId="7" borderId="0" xfId="0" applyNumberFormat="1" applyFont="1" applyFill="1" applyBorder="1" applyAlignment="1">
      <alignment/>
    </xf>
    <xf numFmtId="3" fontId="8" fillId="7" borderId="0" xfId="0" applyFont="1" applyFill="1" applyBorder="1" applyAlignment="1">
      <alignment wrapText="1"/>
    </xf>
    <xf numFmtId="3" fontId="8" fillId="7" borderId="0" xfId="0" applyNumberFormat="1" applyFont="1" applyFill="1" applyBorder="1" applyAlignment="1">
      <alignment/>
    </xf>
    <xf numFmtId="177" fontId="5" fillId="7" borderId="0" xfId="0" applyNumberFormat="1" applyFont="1" applyFill="1" applyBorder="1" applyAlignment="1">
      <alignment/>
    </xf>
    <xf numFmtId="177" fontId="5" fillId="9" borderId="0" xfId="0" applyNumberFormat="1" applyFont="1" applyFill="1" applyBorder="1" applyAlignment="1">
      <alignment/>
    </xf>
    <xf numFmtId="49" fontId="1" fillId="7" borderId="0" xfId="0" applyNumberFormat="1" applyFont="1" applyFill="1" applyBorder="1" applyAlignment="1">
      <alignment horizontal="left" indent="1"/>
    </xf>
    <xf numFmtId="3" fontId="1" fillId="7" borderId="0" xfId="0" applyFont="1" applyFill="1" applyBorder="1" applyAlignment="1">
      <alignment wrapText="1"/>
    </xf>
    <xf numFmtId="177" fontId="31" fillId="0" borderId="0" xfId="0" applyNumberFormat="1" applyFont="1" applyFill="1" applyBorder="1" applyAlignment="1">
      <alignment wrapText="1"/>
    </xf>
    <xf numFmtId="3" fontId="32" fillId="0" borderId="0" xfId="0" applyNumberFormat="1" applyFont="1" applyFill="1" applyBorder="1" applyAlignment="1">
      <alignment/>
    </xf>
    <xf numFmtId="177" fontId="32" fillId="0" borderId="0" xfId="0" applyNumberFormat="1" applyFont="1" applyFill="1" applyBorder="1" applyAlignment="1">
      <alignment/>
    </xf>
    <xf numFmtId="177" fontId="35" fillId="0" borderId="0" xfId="0" applyNumberFormat="1" applyFont="1" applyFill="1" applyBorder="1" applyAlignment="1">
      <alignment wrapText="1"/>
    </xf>
    <xf numFmtId="3" fontId="35" fillId="0" borderId="0" xfId="0" applyNumberFormat="1" applyFont="1" applyBorder="1" applyAlignment="1">
      <alignment/>
    </xf>
    <xf numFmtId="49" fontId="32" fillId="0" borderId="0" xfId="0" applyNumberFormat="1" applyFont="1" applyBorder="1" applyAlignment="1">
      <alignment horizontal="center"/>
    </xf>
    <xf numFmtId="177" fontId="35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center" vertical="top"/>
    </xf>
    <xf numFmtId="172" fontId="35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/>
    </xf>
    <xf numFmtId="3" fontId="0" fillId="0" borderId="0" xfId="0" applyFont="1" applyBorder="1" applyAlignment="1">
      <alignment/>
    </xf>
    <xf numFmtId="49" fontId="1" fillId="9" borderId="0" xfId="0" applyNumberFormat="1" applyFont="1" applyFill="1" applyBorder="1" applyAlignment="1">
      <alignment horizontal="left"/>
    </xf>
    <xf numFmtId="177" fontId="1" fillId="9" borderId="0" xfId="0" applyNumberFormat="1" applyFont="1" applyFill="1" applyBorder="1" applyAlignment="1">
      <alignment/>
    </xf>
    <xf numFmtId="49" fontId="12" fillId="7" borderId="0" xfId="0" applyNumberFormat="1" applyFont="1" applyFill="1" applyBorder="1" applyAlignment="1">
      <alignment horizontal="left" indent="1"/>
    </xf>
    <xf numFmtId="177" fontId="12" fillId="7" borderId="0" xfId="0" applyNumberFormat="1" applyFont="1" applyFill="1" applyBorder="1" applyAlignment="1">
      <alignment/>
    </xf>
    <xf numFmtId="49" fontId="36" fillId="7" borderId="0" xfId="0" applyNumberFormat="1" applyFont="1" applyFill="1" applyBorder="1" applyAlignment="1">
      <alignment wrapText="1"/>
    </xf>
    <xf numFmtId="3" fontId="12" fillId="7" borderId="0" xfId="0" applyNumberFormat="1" applyFont="1" applyFill="1" applyBorder="1" applyAlignment="1">
      <alignment/>
    </xf>
    <xf numFmtId="3" fontId="12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3" fontId="4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vertical="center"/>
    </xf>
    <xf numFmtId="3" fontId="15" fillId="0" borderId="0" xfId="0" applyFont="1" applyFill="1" applyBorder="1" applyAlignment="1">
      <alignment horizontal="center" textRotation="45" wrapText="1"/>
    </xf>
    <xf numFmtId="172" fontId="4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 wrapText="1"/>
    </xf>
    <xf numFmtId="172" fontId="0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wrapText="1"/>
    </xf>
    <xf numFmtId="177" fontId="1" fillId="0" borderId="0" xfId="0" applyNumberFormat="1" applyFont="1" applyBorder="1" applyAlignment="1">
      <alignment/>
    </xf>
    <xf numFmtId="3" fontId="10" fillId="0" borderId="0" xfId="0" applyFont="1" applyBorder="1" applyAlignment="1">
      <alignment wrapText="1"/>
    </xf>
    <xf numFmtId="1" fontId="32" fillId="0" borderId="0" xfId="0" applyNumberFormat="1" applyFont="1" applyBorder="1" applyAlignment="1">
      <alignment/>
    </xf>
    <xf numFmtId="177" fontId="33" fillId="0" borderId="0" xfId="0" applyNumberFormat="1" applyFont="1" applyBorder="1" applyAlignment="1">
      <alignment/>
    </xf>
    <xf numFmtId="49" fontId="32" fillId="0" borderId="0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>
      <alignment vertical="center"/>
    </xf>
    <xf numFmtId="177" fontId="31" fillId="0" borderId="0" xfId="0" applyNumberFormat="1" applyFont="1" applyBorder="1" applyAlignment="1">
      <alignment vertical="center"/>
    </xf>
    <xf numFmtId="3" fontId="31" fillId="0" borderId="0" xfId="0" applyFont="1" applyBorder="1" applyAlignment="1">
      <alignment/>
    </xf>
    <xf numFmtId="2" fontId="35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172" fontId="1" fillId="7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77" fontId="35" fillId="0" borderId="0" xfId="0" applyNumberFormat="1" applyFont="1" applyFill="1" applyBorder="1" applyAlignment="1">
      <alignment/>
    </xf>
    <xf numFmtId="49" fontId="35" fillId="0" borderId="0" xfId="0" applyNumberFormat="1" applyFont="1" applyAlignment="1">
      <alignment horizontal="center"/>
    </xf>
    <xf numFmtId="3" fontId="35" fillId="0" borderId="0" xfId="0" applyFont="1" applyAlignment="1">
      <alignment/>
    </xf>
    <xf numFmtId="1" fontId="35" fillId="0" borderId="0" xfId="0" applyNumberFormat="1" applyFont="1" applyBorder="1" applyAlignment="1">
      <alignment/>
    </xf>
    <xf numFmtId="172" fontId="35" fillId="0" borderId="0" xfId="0" applyNumberFormat="1" applyFont="1" applyBorder="1" applyAlignment="1">
      <alignment/>
    </xf>
    <xf numFmtId="3" fontId="0" fillId="7" borderId="0" xfId="0" applyFont="1" applyFill="1" applyBorder="1" applyAlignment="1">
      <alignment/>
    </xf>
    <xf numFmtId="177" fontId="31" fillId="0" borderId="0" xfId="0" applyNumberFormat="1" applyFont="1" applyAlignment="1">
      <alignment/>
    </xf>
    <xf numFmtId="49" fontId="35" fillId="0" borderId="0" xfId="0" applyNumberFormat="1" applyFont="1" applyAlignment="1">
      <alignment/>
    </xf>
    <xf numFmtId="3" fontId="34" fillId="0" borderId="0" xfId="0" applyFont="1" applyAlignment="1">
      <alignment/>
    </xf>
    <xf numFmtId="3" fontId="32" fillId="0" borderId="0" xfId="0" applyNumberFormat="1" applyFont="1" applyAlignment="1">
      <alignment/>
    </xf>
    <xf numFmtId="177" fontId="32" fillId="0" borderId="0" xfId="0" applyNumberFormat="1" applyFont="1" applyAlignment="1">
      <alignment/>
    </xf>
    <xf numFmtId="49" fontId="1" fillId="9" borderId="0" xfId="0" applyNumberFormat="1" applyFont="1" applyFill="1" applyBorder="1" applyAlignment="1">
      <alignment horizontal="left" indent="1"/>
    </xf>
    <xf numFmtId="172" fontId="1" fillId="9" borderId="0" xfId="0" applyNumberFormat="1" applyFont="1" applyFill="1" applyBorder="1" applyAlignment="1">
      <alignment/>
    </xf>
    <xf numFmtId="3" fontId="0" fillId="9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32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 horizontal="left" wrapText="1"/>
    </xf>
    <xf numFmtId="2" fontId="12" fillId="7" borderId="0" xfId="0" applyNumberFormat="1" applyFont="1" applyFill="1" applyBorder="1" applyAlignment="1">
      <alignment/>
    </xf>
    <xf numFmtId="3" fontId="12" fillId="7" borderId="0" xfId="0" applyFont="1" applyFill="1" applyBorder="1" applyAlignment="1">
      <alignment wrapText="1"/>
    </xf>
    <xf numFmtId="49" fontId="5" fillId="0" borderId="0" xfId="0" applyNumberFormat="1" applyFont="1" applyAlignment="1">
      <alignment/>
    </xf>
    <xf numFmtId="172" fontId="1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7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" fontId="5" fillId="0" borderId="60" xfId="0" applyNumberFormat="1" applyFont="1" applyBorder="1" applyAlignment="1">
      <alignment/>
    </xf>
    <xf numFmtId="3" fontId="5" fillId="0" borderId="11" xfId="0" applyFont="1" applyBorder="1" applyAlignment="1">
      <alignment horizontal="left"/>
    </xf>
    <xf numFmtId="3" fontId="1" fillId="0" borderId="15" xfId="0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177" fontId="1" fillId="0" borderId="46" xfId="0" applyNumberFormat="1" applyFont="1" applyBorder="1" applyAlignment="1">
      <alignment vertical="center"/>
    </xf>
    <xf numFmtId="1" fontId="4" fillId="0" borderId="61" xfId="0" applyNumberFormat="1" applyFont="1" applyBorder="1" applyAlignment="1">
      <alignment horizontal="center"/>
    </xf>
    <xf numFmtId="1" fontId="4" fillId="0" borderId="62" xfId="0" applyNumberFormat="1" applyFont="1" applyBorder="1" applyAlignment="1">
      <alignment/>
    </xf>
    <xf numFmtId="3" fontId="4" fillId="0" borderId="30" xfId="0" applyFont="1" applyBorder="1" applyAlignment="1">
      <alignment/>
    </xf>
    <xf numFmtId="177" fontId="4" fillId="0" borderId="63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3" fontId="1" fillId="0" borderId="15" xfId="0" applyNumberFormat="1" applyFont="1" applyBorder="1" applyAlignment="1">
      <alignment vertical="center"/>
    </xf>
    <xf numFmtId="177" fontId="1" fillId="0" borderId="45" xfId="0" applyNumberFormat="1" applyFont="1" applyBorder="1" applyAlignment="1">
      <alignment vertical="center"/>
    </xf>
    <xf numFmtId="3" fontId="1" fillId="0" borderId="65" xfId="0" applyFont="1" applyBorder="1" applyAlignment="1">
      <alignment horizontal="center" vertical="center"/>
    </xf>
    <xf numFmtId="3" fontId="1" fillId="0" borderId="66" xfId="0" applyFont="1" applyBorder="1" applyAlignment="1">
      <alignment vertical="center"/>
    </xf>
    <xf numFmtId="3" fontId="1" fillId="0" borderId="66" xfId="0" applyNumberFormat="1" applyFont="1" applyBorder="1" applyAlignment="1">
      <alignment vertical="center"/>
    </xf>
    <xf numFmtId="177" fontId="1" fillId="0" borderId="66" xfId="0" applyNumberFormat="1" applyFont="1" applyBorder="1" applyAlignment="1">
      <alignment vertical="center"/>
    </xf>
    <xf numFmtId="177" fontId="1" fillId="0" borderId="56" xfId="0" applyNumberFormat="1" applyFont="1" applyBorder="1" applyAlignment="1">
      <alignment vertical="center"/>
    </xf>
    <xf numFmtId="3" fontId="8" fillId="0" borderId="65" xfId="0" applyFont="1" applyBorder="1" applyAlignment="1">
      <alignment horizontal="center"/>
    </xf>
    <xf numFmtId="3" fontId="8" fillId="0" borderId="66" xfId="0" applyFont="1" applyBorder="1" applyAlignment="1">
      <alignment/>
    </xf>
    <xf numFmtId="177" fontId="8" fillId="0" borderId="67" xfId="0" applyNumberFormat="1" applyFont="1" applyBorder="1" applyAlignment="1">
      <alignment/>
    </xf>
    <xf numFmtId="177" fontId="8" fillId="0" borderId="56" xfId="0" applyNumberFormat="1" applyFont="1" applyBorder="1" applyAlignment="1">
      <alignment/>
    </xf>
    <xf numFmtId="1" fontId="4" fillId="0" borderId="29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/>
    </xf>
    <xf numFmtId="177" fontId="4" fillId="0" borderId="29" xfId="0" applyNumberFormat="1" applyFont="1" applyBorder="1" applyAlignment="1">
      <alignment/>
    </xf>
    <xf numFmtId="3" fontId="8" fillId="5" borderId="15" xfId="0" applyNumberFormat="1" applyFont="1" applyFill="1" applyBorder="1" applyAlignment="1">
      <alignment vertical="center"/>
    </xf>
    <xf numFmtId="177" fontId="8" fillId="5" borderId="15" xfId="0" applyNumberFormat="1" applyFont="1" applyFill="1" applyBorder="1" applyAlignment="1">
      <alignment vertical="center"/>
    </xf>
    <xf numFmtId="2" fontId="8" fillId="5" borderId="58" xfId="0" applyNumberFormat="1" applyFont="1" applyFill="1" applyBorder="1" applyAlignment="1">
      <alignment vertical="center"/>
    </xf>
    <xf numFmtId="1" fontId="5" fillId="0" borderId="29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177" fontId="5" fillId="0" borderId="29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3" fontId="8" fillId="0" borderId="62" xfId="0" applyNumberFormat="1" applyFont="1" applyBorder="1" applyAlignment="1">
      <alignment vertical="center"/>
    </xf>
    <xf numFmtId="177" fontId="8" fillId="0" borderId="62" xfId="0" applyNumberFormat="1" applyFont="1" applyBorder="1" applyAlignment="1">
      <alignment vertical="center"/>
    </xf>
    <xf numFmtId="4" fontId="8" fillId="0" borderId="62" xfId="0" applyNumberFormat="1" applyFont="1" applyBorder="1" applyAlignment="1">
      <alignment horizontal="right" vertical="center"/>
    </xf>
    <xf numFmtId="3" fontId="12" fillId="7" borderId="45" xfId="0" applyFont="1" applyFill="1" applyBorder="1" applyAlignment="1">
      <alignment vertical="center"/>
    </xf>
    <xf numFmtId="4" fontId="12" fillId="7" borderId="46" xfId="0" applyNumberFormat="1" applyFont="1" applyFill="1" applyBorder="1" applyAlignment="1">
      <alignment horizontal="center" vertical="center"/>
    </xf>
    <xf numFmtId="3" fontId="1" fillId="0" borderId="68" xfId="0" applyFont="1" applyBorder="1" applyAlignment="1">
      <alignment vertical="center"/>
    </xf>
    <xf numFmtId="3" fontId="1" fillId="0" borderId="67" xfId="0" applyFont="1" applyBorder="1" applyAlignment="1">
      <alignment vertical="center"/>
    </xf>
    <xf numFmtId="177" fontId="1" fillId="0" borderId="67" xfId="0" applyNumberFormat="1" applyFont="1" applyBorder="1" applyAlignment="1">
      <alignment vertical="center"/>
    </xf>
    <xf numFmtId="4" fontId="1" fillId="0" borderId="56" xfId="0" applyNumberFormat="1" applyFont="1" applyBorder="1" applyAlignment="1">
      <alignment vertical="center"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4" fillId="0" borderId="0" xfId="20" applyNumberFormat="1" applyFont="1" applyBorder="1" applyAlignment="1">
      <alignment horizontal="center"/>
      <protection/>
    </xf>
    <xf numFmtId="1" fontId="4" fillId="0" borderId="0" xfId="20" applyNumberFormat="1" applyFont="1" applyBorder="1">
      <alignment/>
      <protection/>
    </xf>
    <xf numFmtId="1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1" fontId="4" fillId="0" borderId="0" xfId="20" applyNumberFormat="1" applyFont="1" applyBorder="1" applyAlignment="1">
      <alignment/>
      <protection/>
    </xf>
    <xf numFmtId="177" fontId="4" fillId="0" borderId="0" xfId="20" applyNumberFormat="1" applyFont="1" applyFill="1" applyBorder="1" applyAlignment="1">
      <alignment horizontal="right"/>
      <protection/>
    </xf>
    <xf numFmtId="177" fontId="4" fillId="0" borderId="0" xfId="20" applyNumberFormat="1" applyFont="1" applyFill="1" applyBorder="1" applyAlignment="1">
      <alignment horizontal="right" wrapText="1"/>
      <protection/>
    </xf>
    <xf numFmtId="4" fontId="4" fillId="0" borderId="34" xfId="0" applyNumberFormat="1" applyFont="1" applyBorder="1" applyAlignment="1">
      <alignment horizontal="right"/>
    </xf>
    <xf numFmtId="177" fontId="4" fillId="0" borderId="16" xfId="0" applyNumberFormat="1" applyFont="1" applyBorder="1" applyAlignment="1">
      <alignment/>
    </xf>
    <xf numFmtId="3" fontId="1" fillId="0" borderId="69" xfId="0" applyFont="1" applyBorder="1" applyAlignment="1">
      <alignment/>
    </xf>
    <xf numFmtId="3" fontId="1" fillId="0" borderId="28" xfId="0" applyFont="1" applyBorder="1" applyAlignment="1">
      <alignment/>
    </xf>
    <xf numFmtId="177" fontId="1" fillId="0" borderId="28" xfId="0" applyNumberFormat="1" applyFont="1" applyBorder="1" applyAlignment="1">
      <alignment/>
    </xf>
    <xf numFmtId="3" fontId="1" fillId="0" borderId="55" xfId="0" applyFont="1" applyBorder="1" applyAlignment="1">
      <alignment/>
    </xf>
    <xf numFmtId="4" fontId="1" fillId="0" borderId="70" xfId="0" applyNumberFormat="1" applyFont="1" applyBorder="1" applyAlignment="1">
      <alignment/>
    </xf>
    <xf numFmtId="3" fontId="4" fillId="0" borderId="43" xfId="0" applyFont="1" applyBorder="1" applyAlignment="1">
      <alignment/>
    </xf>
    <xf numFmtId="177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4" fontId="4" fillId="0" borderId="44" xfId="0" applyNumberFormat="1" applyFont="1" applyBorder="1" applyAlignment="1">
      <alignment horizontal="right"/>
    </xf>
    <xf numFmtId="3" fontId="17" fillId="0" borderId="14" xfId="0" applyFont="1" applyBorder="1" applyAlignment="1">
      <alignment/>
    </xf>
    <xf numFmtId="177" fontId="4" fillId="0" borderId="39" xfId="0" applyNumberFormat="1" applyFont="1" applyBorder="1" applyAlignment="1">
      <alignment/>
    </xf>
    <xf numFmtId="3" fontId="4" fillId="0" borderId="39" xfId="0" applyFont="1" applyBorder="1" applyAlignment="1">
      <alignment/>
    </xf>
    <xf numFmtId="177" fontId="4" fillId="2" borderId="51" xfId="0" applyNumberFormat="1" applyFont="1" applyFill="1" applyBorder="1" applyAlignment="1">
      <alignment/>
    </xf>
    <xf numFmtId="4" fontId="4" fillId="0" borderId="4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right"/>
    </xf>
    <xf numFmtId="3" fontId="4" fillId="0" borderId="3" xfId="0" applyFont="1" applyBorder="1" applyAlignment="1">
      <alignment horizontal="right"/>
    </xf>
    <xf numFmtId="1" fontId="4" fillId="0" borderId="0" xfId="20" applyNumberFormat="1" applyFont="1" applyFill="1" applyBorder="1" applyAlignment="1">
      <alignment horizontal="center"/>
      <protection/>
    </xf>
    <xf numFmtId="1" fontId="4" fillId="0" borderId="0" xfId="20" applyNumberFormat="1" applyFont="1" applyFill="1" applyBorder="1">
      <alignment/>
      <protection/>
    </xf>
    <xf numFmtId="1" fontId="4" fillId="0" borderId="0" xfId="20" applyNumberFormat="1" applyFont="1" applyFill="1" applyBorder="1" applyAlignment="1">
      <alignment horizontal="right"/>
      <protection/>
    </xf>
    <xf numFmtId="3" fontId="4" fillId="0" borderId="0" xfId="20" applyNumberFormat="1" applyFont="1" applyFill="1" applyBorder="1" applyAlignment="1">
      <alignment horizontal="right"/>
      <protection/>
    </xf>
    <xf numFmtId="4" fontId="8" fillId="5" borderId="58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center"/>
    </xf>
    <xf numFmtId="177" fontId="35" fillId="0" borderId="0" xfId="0" applyNumberFormat="1" applyFont="1" applyBorder="1" applyAlignment="1">
      <alignment horizontal="left"/>
    </xf>
    <xf numFmtId="177" fontId="35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1" fontId="32" fillId="0" borderId="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" fontId="5" fillId="7" borderId="0" xfId="0" applyNumberFormat="1" applyFont="1" applyFill="1" applyBorder="1" applyAlignment="1">
      <alignment/>
    </xf>
    <xf numFmtId="1" fontId="4" fillId="9" borderId="0" xfId="0" applyNumberFormat="1" applyFont="1" applyFill="1" applyBorder="1" applyAlignment="1">
      <alignment/>
    </xf>
    <xf numFmtId="1" fontId="8" fillId="7" borderId="0" xfId="0" applyNumberFormat="1" applyFont="1" applyFill="1" applyBorder="1" applyAlignment="1">
      <alignment/>
    </xf>
    <xf numFmtId="1" fontId="1" fillId="7" borderId="0" xfId="0" applyNumberFormat="1" applyFont="1" applyFill="1" applyBorder="1" applyAlignment="1">
      <alignment/>
    </xf>
    <xf numFmtId="1" fontId="35" fillId="0" borderId="0" xfId="0" applyNumberFormat="1" applyFont="1" applyFill="1" applyBorder="1" applyAlignment="1">
      <alignment/>
    </xf>
    <xf numFmtId="1" fontId="35" fillId="0" borderId="0" xfId="0" applyNumberFormat="1" applyFont="1" applyBorder="1" applyAlignment="1">
      <alignment/>
    </xf>
    <xf numFmtId="1" fontId="1" fillId="9" borderId="0" xfId="0" applyNumberFormat="1" applyFont="1" applyFill="1" applyBorder="1" applyAlignment="1">
      <alignment/>
    </xf>
    <xf numFmtId="1" fontId="12" fillId="7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8" fillId="7" borderId="0" xfId="0" applyNumberFormat="1" applyFont="1" applyFill="1" applyBorder="1" applyAlignment="1">
      <alignment/>
    </xf>
    <xf numFmtId="49" fontId="5" fillId="9" borderId="0" xfId="0" applyNumberFormat="1" applyFont="1" applyFill="1" applyBorder="1" applyAlignment="1">
      <alignment/>
    </xf>
    <xf numFmtId="49" fontId="8" fillId="7" borderId="0" xfId="0" applyNumberFormat="1" applyFont="1" applyFill="1" applyBorder="1" applyAlignment="1">
      <alignment horizontal="center"/>
    </xf>
    <xf numFmtId="49" fontId="1" fillId="7" borderId="0" xfId="0" applyNumberFormat="1" applyFont="1" applyFill="1" applyBorder="1" applyAlignment="1">
      <alignment horizontal="center"/>
    </xf>
    <xf numFmtId="49" fontId="1" fillId="9" borderId="0" xfId="0" applyNumberFormat="1" applyFont="1" applyFill="1" applyBorder="1" applyAlignment="1">
      <alignment horizontal="center"/>
    </xf>
    <xf numFmtId="49" fontId="12" fillId="7" borderId="0" xfId="0" applyNumberFormat="1" applyFont="1" applyFill="1" applyBorder="1" applyAlignment="1">
      <alignment horizontal="center"/>
    </xf>
    <xf numFmtId="49" fontId="34" fillId="0" borderId="0" xfId="0" applyNumberFormat="1" applyFont="1" applyBorder="1" applyAlignment="1">
      <alignment horizontal="left"/>
    </xf>
    <xf numFmtId="177" fontId="35" fillId="0" borderId="0" xfId="0" applyNumberFormat="1" applyFont="1" applyBorder="1" applyAlignment="1">
      <alignment/>
    </xf>
    <xf numFmtId="49" fontId="5" fillId="7" borderId="0" xfId="0" applyNumberFormat="1" applyFont="1" applyFill="1" applyBorder="1" applyAlignment="1">
      <alignment/>
    </xf>
    <xf numFmtId="177" fontId="31" fillId="0" borderId="0" xfId="0" applyNumberFormat="1" applyFont="1" applyBorder="1" applyAlignment="1">
      <alignment horizontal="center"/>
    </xf>
    <xf numFmtId="3" fontId="0" fillId="0" borderId="0" xfId="0" applyFont="1" applyBorder="1" applyAlignment="1">
      <alignment horizontal="center"/>
    </xf>
    <xf numFmtId="3" fontId="4" fillId="0" borderId="0" xfId="0" applyFont="1" applyBorder="1" applyAlignment="1">
      <alignment horizontal="center"/>
    </xf>
    <xf numFmtId="49" fontId="5" fillId="7" borderId="0" xfId="0" applyNumberFormat="1" applyFont="1" applyFill="1" applyBorder="1" applyAlignment="1">
      <alignment horizontal="center"/>
    </xf>
    <xf numFmtId="3" fontId="35" fillId="0" borderId="0" xfId="0" applyFont="1" applyBorder="1" applyAlignment="1">
      <alignment horizontal="center"/>
    </xf>
    <xf numFmtId="3" fontId="35" fillId="0" borderId="0" xfId="0" applyFont="1" applyBorder="1" applyAlignment="1">
      <alignment horizontal="center"/>
    </xf>
    <xf numFmtId="49" fontId="8" fillId="7" borderId="0" xfId="0" applyNumberFormat="1" applyFont="1" applyFill="1" applyBorder="1" applyAlignment="1">
      <alignment horizontal="left"/>
    </xf>
    <xf numFmtId="49" fontId="1" fillId="7" borderId="0" xfId="0" applyNumberFormat="1" applyFont="1" applyFill="1" applyBorder="1" applyAlignment="1">
      <alignment horizontal="left"/>
    </xf>
    <xf numFmtId="49" fontId="12" fillId="7" borderId="0" xfId="0" applyNumberFormat="1" applyFont="1" applyFill="1" applyBorder="1" applyAlignment="1">
      <alignment horizontal="left"/>
    </xf>
    <xf numFmtId="177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3" fontId="4" fillId="0" borderId="0" xfId="0" applyFont="1" applyFill="1" applyBorder="1" applyAlignment="1">
      <alignment/>
    </xf>
    <xf numFmtId="3" fontId="4" fillId="0" borderId="29" xfId="0" applyFont="1" applyBorder="1" applyAlignment="1">
      <alignment/>
    </xf>
    <xf numFmtId="2" fontId="8" fillId="6" borderId="47" xfId="0" applyNumberFormat="1" applyFont="1" applyFill="1" applyBorder="1" applyAlignment="1">
      <alignment vertical="center"/>
    </xf>
    <xf numFmtId="2" fontId="4" fillId="0" borderId="29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4" fontId="4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77" fontId="8" fillId="2" borderId="16" xfId="0" applyNumberFormat="1" applyFont="1" applyFill="1" applyBorder="1" applyAlignment="1">
      <alignment horizontal="center" vertical="center" wrapText="1"/>
    </xf>
    <xf numFmtId="1" fontId="13" fillId="4" borderId="16" xfId="0" applyNumberFormat="1" applyFont="1" applyFill="1" applyBorder="1" applyAlignment="1">
      <alignment horizontal="center" vertical="center" wrapText="1"/>
    </xf>
    <xf numFmtId="1" fontId="8" fillId="7" borderId="10" xfId="0" applyNumberFormat="1" applyFont="1" applyFill="1" applyBorder="1" applyAlignment="1">
      <alignment horizontal="center" vertical="center" wrapText="1"/>
    </xf>
    <xf numFmtId="177" fontId="8" fillId="5" borderId="16" xfId="0" applyNumberFormat="1" applyFont="1" applyFill="1" applyBorder="1" applyAlignment="1">
      <alignment horizontal="center" vertical="center" wrapText="1"/>
    </xf>
    <xf numFmtId="3" fontId="0" fillId="0" borderId="47" xfId="0" applyBorder="1" applyAlignment="1">
      <alignment/>
    </xf>
    <xf numFmtId="177" fontId="0" fillId="0" borderId="47" xfId="0" applyNumberFormat="1" applyBorder="1" applyAlignment="1">
      <alignment/>
    </xf>
    <xf numFmtId="49" fontId="17" fillId="0" borderId="3" xfId="0" applyNumberFormat="1" applyFont="1" applyBorder="1" applyAlignment="1">
      <alignment horizontal="center" wrapText="1"/>
    </xf>
    <xf numFmtId="3" fontId="4" fillId="0" borderId="2" xfId="0" applyFont="1" applyBorder="1" applyAlignment="1">
      <alignment horizontal="left" wrapText="1"/>
    </xf>
    <xf numFmtId="3" fontId="4" fillId="0" borderId="0" xfId="0" applyNumberFormat="1" applyFont="1" applyFill="1" applyBorder="1" applyAlignment="1">
      <alignment/>
    </xf>
    <xf numFmtId="177" fontId="15" fillId="0" borderId="0" xfId="0" applyNumberFormat="1" applyFont="1" applyBorder="1" applyAlignment="1">
      <alignment/>
    </xf>
    <xf numFmtId="3" fontId="1" fillId="0" borderId="0" xfId="0" applyFont="1" applyBorder="1" applyAlignment="1">
      <alignment horizontal="left" vertical="center" indent="6"/>
    </xf>
    <xf numFmtId="3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5" fillId="10" borderId="18" xfId="0" applyNumberFormat="1" applyFont="1" applyFill="1" applyBorder="1" applyAlignment="1">
      <alignment horizontal="center" vertical="center" wrapText="1"/>
    </xf>
    <xf numFmtId="177" fontId="5" fillId="10" borderId="2" xfId="0" applyNumberFormat="1" applyFont="1" applyFill="1" applyBorder="1" applyAlignment="1">
      <alignment horizontal="center" wrapText="1"/>
    </xf>
    <xf numFmtId="1" fontId="4" fillId="0" borderId="0" xfId="0" applyNumberFormat="1" applyFont="1" applyAlignment="1">
      <alignment horizontal="right"/>
    </xf>
    <xf numFmtId="177" fontId="12" fillId="7" borderId="15" xfId="0" applyNumberFormat="1" applyFont="1" applyFill="1" applyBorder="1" applyAlignment="1">
      <alignment vertical="center"/>
    </xf>
    <xf numFmtId="3" fontId="4" fillId="0" borderId="0" xfId="0" applyFont="1" applyAlignment="1">
      <alignment horizontal="right"/>
    </xf>
    <xf numFmtId="3" fontId="5" fillId="0" borderId="13" xfId="0" applyFont="1" applyBorder="1" applyAlignment="1">
      <alignment horizontal="center"/>
    </xf>
    <xf numFmtId="3" fontId="5" fillId="0" borderId="43" xfId="0" applyFont="1" applyBorder="1" applyAlignment="1">
      <alignment horizontal="center"/>
    </xf>
    <xf numFmtId="3" fontId="5" fillId="0" borderId="18" xfId="0" applyFont="1" applyBorder="1" applyAlignment="1">
      <alignment horizontal="center"/>
    </xf>
    <xf numFmtId="3" fontId="5" fillId="0" borderId="51" xfId="0" applyFont="1" applyBorder="1" applyAlignment="1">
      <alignment horizontal="center"/>
    </xf>
    <xf numFmtId="3" fontId="5" fillId="0" borderId="44" xfId="0" applyFont="1" applyBorder="1" applyAlignment="1">
      <alignment horizontal="center"/>
    </xf>
    <xf numFmtId="3" fontId="4" fillId="0" borderId="42" xfId="0" applyFont="1" applyBorder="1" applyAlignment="1">
      <alignment wrapText="1"/>
    </xf>
    <xf numFmtId="177" fontId="4" fillId="0" borderId="51" xfId="0" applyNumberFormat="1" applyFont="1" applyBorder="1" applyAlignment="1">
      <alignment/>
    </xf>
    <xf numFmtId="3" fontId="4" fillId="0" borderId="1" xfId="0" applyFont="1" applyBorder="1" applyAlignment="1">
      <alignment wrapText="1"/>
    </xf>
    <xf numFmtId="172" fontId="4" fillId="0" borderId="0" xfId="0" applyNumberFormat="1" applyFont="1" applyAlignment="1">
      <alignment/>
    </xf>
    <xf numFmtId="3" fontId="5" fillId="10" borderId="1" xfId="0" applyFont="1" applyFill="1" applyBorder="1" applyAlignment="1">
      <alignment wrapText="1"/>
    </xf>
    <xf numFmtId="177" fontId="5" fillId="10" borderId="3" xfId="0" applyNumberFormat="1" applyFont="1" applyFill="1" applyBorder="1" applyAlignment="1">
      <alignment/>
    </xf>
    <xf numFmtId="177" fontId="5" fillId="10" borderId="2" xfId="0" applyNumberFormat="1" applyFont="1" applyFill="1" applyBorder="1" applyAlignment="1">
      <alignment/>
    </xf>
    <xf numFmtId="177" fontId="5" fillId="10" borderId="34" xfId="0" applyNumberFormat="1" applyFont="1" applyFill="1" applyBorder="1" applyAlignment="1">
      <alignment/>
    </xf>
    <xf numFmtId="3" fontId="5" fillId="10" borderId="25" xfId="0" applyFont="1" applyFill="1" applyBorder="1" applyAlignment="1">
      <alignment wrapText="1"/>
    </xf>
    <xf numFmtId="177" fontId="5" fillId="10" borderId="55" xfId="0" applyNumberFormat="1" applyFont="1" applyFill="1" applyBorder="1" applyAlignment="1">
      <alignment/>
    </xf>
    <xf numFmtId="177" fontId="5" fillId="10" borderId="28" xfId="0" applyNumberFormat="1" applyFont="1" applyFill="1" applyBorder="1" applyAlignment="1">
      <alignment/>
    </xf>
    <xf numFmtId="177" fontId="5" fillId="10" borderId="64" xfId="0" applyNumberFormat="1" applyFont="1" applyFill="1" applyBorder="1" applyAlignment="1">
      <alignment/>
    </xf>
    <xf numFmtId="3" fontId="8" fillId="0" borderId="1" xfId="0" applyFont="1" applyBorder="1" applyAlignment="1">
      <alignment wrapText="1"/>
    </xf>
    <xf numFmtId="177" fontId="8" fillId="0" borderId="3" xfId="0" applyNumberFormat="1" applyFont="1" applyBorder="1" applyAlignment="1">
      <alignment/>
    </xf>
    <xf numFmtId="3" fontId="7" fillId="0" borderId="14" xfId="0" applyFont="1" applyBorder="1" applyAlignment="1">
      <alignment wrapText="1"/>
    </xf>
    <xf numFmtId="177" fontId="7" fillId="0" borderId="15" xfId="0" applyNumberFormat="1" applyFont="1" applyBorder="1" applyAlignment="1">
      <alignment/>
    </xf>
    <xf numFmtId="177" fontId="7" fillId="0" borderId="45" xfId="0" applyNumberFormat="1" applyFont="1" applyBorder="1" applyAlignment="1">
      <alignment/>
    </xf>
    <xf numFmtId="177" fontId="7" fillId="0" borderId="45" xfId="0" applyNumberFormat="1" applyFont="1" applyBorder="1" applyAlignment="1">
      <alignment horizontal="center"/>
    </xf>
    <xf numFmtId="177" fontId="7" fillId="0" borderId="47" xfId="0" applyNumberFormat="1" applyFont="1" applyBorder="1" applyAlignment="1">
      <alignment horizontal="center"/>
    </xf>
    <xf numFmtId="177" fontId="7" fillId="0" borderId="36" xfId="0" applyNumberFormat="1" applyFont="1" applyBorder="1" applyAlignment="1">
      <alignment/>
    </xf>
    <xf numFmtId="177" fontId="4" fillId="0" borderId="0" xfId="0" applyNumberFormat="1" applyFont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43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51" xfId="0" applyNumberFormat="1" applyFont="1" applyBorder="1" applyAlignment="1">
      <alignment horizontal="center"/>
    </xf>
    <xf numFmtId="1" fontId="5" fillId="0" borderId="44" xfId="0" applyNumberFormat="1" applyFont="1" applyBorder="1" applyAlignment="1">
      <alignment horizontal="center"/>
    </xf>
    <xf numFmtId="3" fontId="4" fillId="0" borderId="25" xfId="0" applyFont="1" applyBorder="1" applyAlignment="1">
      <alignment wrapText="1"/>
    </xf>
    <xf numFmtId="177" fontId="4" fillId="0" borderId="55" xfId="0" applyNumberFormat="1" applyFont="1" applyBorder="1" applyAlignment="1">
      <alignment/>
    </xf>
    <xf numFmtId="177" fontId="4" fillId="0" borderId="28" xfId="0" applyNumberFormat="1" applyFont="1" applyBorder="1" applyAlignment="1">
      <alignment/>
    </xf>
    <xf numFmtId="177" fontId="4" fillId="0" borderId="30" xfId="0" applyNumberFormat="1" applyFont="1" applyBorder="1" applyAlignment="1">
      <alignment/>
    </xf>
    <xf numFmtId="10" fontId="4" fillId="0" borderId="14" xfId="0" applyNumberFormat="1" applyFont="1" applyBorder="1" applyAlignment="1">
      <alignment wrapText="1"/>
    </xf>
    <xf numFmtId="10" fontId="4" fillId="0" borderId="15" xfId="0" applyNumberFormat="1" applyFont="1" applyBorder="1" applyAlignment="1">
      <alignment/>
    </xf>
    <xf numFmtId="10" fontId="4" fillId="0" borderId="45" xfId="0" applyNumberFormat="1" applyFont="1" applyBorder="1" applyAlignment="1">
      <alignment/>
    </xf>
    <xf numFmtId="10" fontId="4" fillId="0" borderId="36" xfId="0" applyNumberFormat="1" applyFont="1" applyBorder="1" applyAlignment="1">
      <alignment/>
    </xf>
    <xf numFmtId="3" fontId="8" fillId="0" borderId="37" xfId="0" applyFont="1" applyBorder="1" applyAlignment="1">
      <alignment wrapText="1"/>
    </xf>
    <xf numFmtId="177" fontId="8" fillId="0" borderId="39" xfId="0" applyNumberFormat="1" applyFont="1" applyBorder="1" applyAlignment="1">
      <alignment horizontal="right"/>
    </xf>
    <xf numFmtId="177" fontId="8" fillId="0" borderId="38" xfId="0" applyNumberFormat="1" applyFont="1" applyBorder="1" applyAlignment="1">
      <alignment horizontal="right"/>
    </xf>
    <xf numFmtId="177" fontId="8" fillId="0" borderId="36" xfId="0" applyNumberFormat="1" applyFont="1" applyBorder="1" applyAlignment="1">
      <alignment horizontal="right"/>
    </xf>
    <xf numFmtId="3" fontId="4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/>
    </xf>
    <xf numFmtId="3" fontId="8" fillId="0" borderId="71" xfId="0" applyFont="1" applyBorder="1" applyAlignment="1">
      <alignment horizontal="center" vertical="center" textRotation="90" wrapText="1"/>
    </xf>
    <xf numFmtId="3" fontId="8" fillId="0" borderId="1" xfId="0" applyFont="1" applyBorder="1" applyAlignment="1">
      <alignment horizontal="center" vertical="center" textRotation="90" wrapText="1"/>
    </xf>
    <xf numFmtId="3" fontId="8" fillId="0" borderId="10" xfId="0" applyFont="1" applyBorder="1" applyAlignment="1">
      <alignment horizontal="center" vertical="center"/>
    </xf>
    <xf numFmtId="3" fontId="8" fillId="0" borderId="3" xfId="0" applyFont="1" applyBorder="1" applyAlignment="1">
      <alignment horizontal="center" vertical="center"/>
    </xf>
    <xf numFmtId="177" fontId="13" fillId="4" borderId="72" xfId="0" applyNumberFormat="1" applyFont="1" applyFill="1" applyBorder="1" applyAlignment="1">
      <alignment horizontal="center" vertical="center" textRotation="90"/>
    </xf>
    <xf numFmtId="177" fontId="13" fillId="4" borderId="33" xfId="0" applyNumberFormat="1" applyFont="1" applyFill="1" applyBorder="1" applyAlignment="1">
      <alignment horizontal="center" vertical="center" textRotation="90"/>
    </xf>
    <xf numFmtId="177" fontId="16" fillId="0" borderId="51" xfId="0" applyNumberFormat="1" applyFont="1" applyBorder="1" applyAlignment="1">
      <alignment horizontal="center"/>
    </xf>
    <xf numFmtId="177" fontId="16" fillId="0" borderId="73" xfId="0" applyNumberFormat="1" applyFont="1" applyBorder="1" applyAlignment="1">
      <alignment horizontal="center"/>
    </xf>
    <xf numFmtId="3" fontId="8" fillId="0" borderId="19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/>
    </xf>
    <xf numFmtId="177" fontId="13" fillId="4" borderId="74" xfId="0" applyNumberFormat="1" applyFont="1" applyFill="1" applyBorder="1" applyAlignment="1">
      <alignment horizontal="center" vertical="center" textRotation="90"/>
    </xf>
    <xf numFmtId="3" fontId="8" fillId="0" borderId="9" xfId="0" applyFont="1" applyBorder="1" applyAlignment="1">
      <alignment horizontal="center" vertical="center" textRotation="90" wrapText="1"/>
    </xf>
    <xf numFmtId="3" fontId="1" fillId="0" borderId="42" xfId="0" applyFont="1" applyBorder="1" applyAlignment="1">
      <alignment horizontal="center" vertical="center"/>
    </xf>
    <xf numFmtId="3" fontId="1" fillId="0" borderId="13" xfId="0" applyFont="1" applyBorder="1" applyAlignment="1">
      <alignment horizontal="center" vertical="center"/>
    </xf>
    <xf numFmtId="3" fontId="1" fillId="0" borderId="7" xfId="0" applyFont="1" applyBorder="1" applyAlignment="1">
      <alignment horizontal="center" vertical="center"/>
    </xf>
    <xf numFmtId="3" fontId="1" fillId="0" borderId="4" xfId="0" applyFont="1" applyBorder="1" applyAlignment="1">
      <alignment horizontal="center" vertical="center"/>
    </xf>
    <xf numFmtId="4" fontId="13" fillId="4" borderId="24" xfId="0" applyNumberFormat="1" applyFont="1" applyFill="1" applyBorder="1" applyAlignment="1">
      <alignment horizontal="center" vertical="center" textRotation="90"/>
    </xf>
    <xf numFmtId="4" fontId="13" fillId="4" borderId="27" xfId="0" applyNumberFormat="1" applyFont="1" applyFill="1" applyBorder="1" applyAlignment="1">
      <alignment horizontal="center" vertical="center" textRotation="90"/>
    </xf>
    <xf numFmtId="4" fontId="16" fillId="0" borderId="13" xfId="0" applyNumberFormat="1" applyFont="1" applyBorder="1" applyAlignment="1">
      <alignment horizontal="center"/>
    </xf>
    <xf numFmtId="4" fontId="16" fillId="0" borderId="44" xfId="0" applyNumberFormat="1" applyFont="1" applyBorder="1" applyAlignment="1">
      <alignment horizontal="center"/>
    </xf>
    <xf numFmtId="1" fontId="8" fillId="0" borderId="62" xfId="0" applyNumberFormat="1" applyFont="1" applyBorder="1" applyAlignment="1">
      <alignment horizontal="left" vertical="center" indent="4"/>
    </xf>
    <xf numFmtId="1" fontId="8" fillId="6" borderId="47" xfId="0" applyNumberFormat="1" applyFont="1" applyFill="1" applyBorder="1" applyAlignment="1">
      <alignment horizontal="left" vertical="center" indent="4"/>
    </xf>
    <xf numFmtId="1" fontId="8" fillId="6" borderId="45" xfId="0" applyNumberFormat="1" applyFont="1" applyFill="1" applyBorder="1" applyAlignment="1">
      <alignment horizontal="left" vertical="center" indent="4"/>
    </xf>
    <xf numFmtId="1" fontId="5" fillId="0" borderId="53" xfId="0" applyNumberFormat="1" applyFont="1" applyFill="1" applyBorder="1" applyAlignment="1">
      <alignment horizontal="left" vertical="center" indent="4"/>
    </xf>
    <xf numFmtId="1" fontId="5" fillId="0" borderId="53" xfId="0" applyNumberFormat="1" applyFont="1" applyBorder="1" applyAlignment="1">
      <alignment horizontal="left" vertical="center" indent="4"/>
    </xf>
    <xf numFmtId="1" fontId="8" fillId="0" borderId="48" xfId="0" applyNumberFormat="1" applyFont="1" applyBorder="1" applyAlignment="1">
      <alignment horizontal="left" vertical="center" indent="4"/>
    </xf>
    <xf numFmtId="177" fontId="4" fillId="2" borderId="49" xfId="0" applyNumberFormat="1" applyFont="1" applyFill="1" applyBorder="1" applyAlignment="1">
      <alignment horizontal="center"/>
    </xf>
    <xf numFmtId="177" fontId="4" fillId="2" borderId="22" xfId="0" applyNumberFormat="1" applyFont="1" applyFill="1" applyBorder="1" applyAlignment="1">
      <alignment horizontal="center"/>
    </xf>
    <xf numFmtId="177" fontId="4" fillId="2" borderId="2" xfId="0" applyNumberFormat="1" applyFont="1" applyFill="1" applyBorder="1" applyAlignment="1">
      <alignment horizontal="center"/>
    </xf>
    <xf numFmtId="3" fontId="4" fillId="2" borderId="50" xfId="0" applyFont="1" applyFill="1" applyBorder="1" applyAlignment="1">
      <alignment horizontal="right"/>
    </xf>
    <xf numFmtId="3" fontId="4" fillId="2" borderId="26" xfId="0" applyFont="1" applyFill="1" applyBorder="1" applyAlignment="1">
      <alignment horizontal="right"/>
    </xf>
    <xf numFmtId="3" fontId="4" fillId="2" borderId="8" xfId="0" applyFont="1" applyFill="1" applyBorder="1" applyAlignment="1">
      <alignment horizontal="right"/>
    </xf>
    <xf numFmtId="3" fontId="5" fillId="2" borderId="52" xfId="0" applyFont="1" applyFill="1" applyBorder="1" applyAlignment="1">
      <alignment horizontal="center" vertical="center" textRotation="90"/>
    </xf>
    <xf numFmtId="3" fontId="5" fillId="2" borderId="16" xfId="0" applyFont="1" applyFill="1" applyBorder="1" applyAlignment="1">
      <alignment horizontal="center" vertical="center" textRotation="90"/>
    </xf>
    <xf numFmtId="3" fontId="5" fillId="2" borderId="2" xfId="0" applyFont="1" applyFill="1" applyBorder="1" applyAlignment="1">
      <alignment horizontal="center" vertical="center" textRotation="90"/>
    </xf>
    <xf numFmtId="3" fontId="5" fillId="7" borderId="75" xfId="0" applyFont="1" applyFill="1" applyBorder="1" applyAlignment="1">
      <alignment horizontal="center" vertical="center" textRotation="45" wrapText="1"/>
    </xf>
    <xf numFmtId="3" fontId="5" fillId="7" borderId="52" xfId="0" applyFont="1" applyFill="1" applyBorder="1" applyAlignment="1">
      <alignment horizontal="center" vertical="center" textRotation="45" wrapText="1"/>
    </xf>
    <xf numFmtId="3" fontId="5" fillId="7" borderId="0" xfId="0" applyFont="1" applyFill="1" applyBorder="1" applyAlignment="1">
      <alignment horizontal="center" vertical="center" textRotation="45" wrapText="1"/>
    </xf>
    <xf numFmtId="3" fontId="5" fillId="7" borderId="16" xfId="0" applyFont="1" applyFill="1" applyBorder="1" applyAlignment="1">
      <alignment horizontal="center" vertical="center" textRotation="45" wrapText="1"/>
    </xf>
    <xf numFmtId="3" fontId="5" fillId="7" borderId="22" xfId="0" applyFont="1" applyFill="1" applyBorder="1" applyAlignment="1">
      <alignment horizontal="center" vertical="center" textRotation="45" wrapText="1"/>
    </xf>
    <xf numFmtId="3" fontId="5" fillId="7" borderId="2" xfId="0" applyFont="1" applyFill="1" applyBorder="1" applyAlignment="1">
      <alignment horizontal="center" vertical="center" textRotation="45" wrapText="1"/>
    </xf>
    <xf numFmtId="3" fontId="5" fillId="7" borderId="52" xfId="0" applyFont="1" applyFill="1" applyBorder="1" applyAlignment="1">
      <alignment horizontal="center" vertical="center" textRotation="90"/>
    </xf>
    <xf numFmtId="3" fontId="5" fillId="7" borderId="16" xfId="0" applyFont="1" applyFill="1" applyBorder="1" applyAlignment="1">
      <alignment horizontal="center" vertical="center" textRotation="90"/>
    </xf>
    <xf numFmtId="3" fontId="5" fillId="7" borderId="2" xfId="0" applyFont="1" applyFill="1" applyBorder="1" applyAlignment="1">
      <alignment horizontal="center" vertical="center" textRotation="90"/>
    </xf>
    <xf numFmtId="3" fontId="5" fillId="2" borderId="75" xfId="0" applyFont="1" applyFill="1" applyBorder="1" applyAlignment="1">
      <alignment horizontal="center" vertical="center"/>
    </xf>
    <xf numFmtId="3" fontId="5" fillId="2" borderId="0" xfId="0" applyFont="1" applyFill="1" applyBorder="1" applyAlignment="1">
      <alignment horizontal="center" vertical="center"/>
    </xf>
    <xf numFmtId="3" fontId="5" fillId="2" borderId="22" xfId="0" applyFont="1" applyFill="1" applyBorder="1" applyAlignment="1">
      <alignment horizontal="center" vertical="center"/>
    </xf>
    <xf numFmtId="177" fontId="6" fillId="3" borderId="75" xfId="0" applyNumberFormat="1" applyFont="1" applyFill="1" applyBorder="1" applyAlignment="1">
      <alignment horizontal="center" vertical="center" wrapText="1"/>
    </xf>
    <xf numFmtId="177" fontId="6" fillId="3" borderId="0" xfId="0" applyNumberFormat="1" applyFont="1" applyFill="1" applyBorder="1" applyAlignment="1">
      <alignment horizontal="center" vertical="center" wrapText="1"/>
    </xf>
    <xf numFmtId="177" fontId="6" fillId="3" borderId="22" xfId="0" applyNumberFormat="1" applyFont="1" applyFill="1" applyBorder="1" applyAlignment="1">
      <alignment horizontal="center" vertical="center" wrapText="1"/>
    </xf>
    <xf numFmtId="1" fontId="8" fillId="5" borderId="47" xfId="0" applyNumberFormat="1" applyFont="1" applyFill="1" applyBorder="1" applyAlignment="1">
      <alignment horizontal="center" vertical="center"/>
    </xf>
    <xf numFmtId="1" fontId="8" fillId="5" borderId="45" xfId="0" applyNumberFormat="1" applyFont="1" applyFill="1" applyBorder="1" applyAlignment="1">
      <alignment horizontal="center" vertical="center"/>
    </xf>
    <xf numFmtId="3" fontId="4" fillId="2" borderId="50" xfId="0" applyFont="1" applyFill="1" applyBorder="1" applyAlignment="1">
      <alignment horizontal="center"/>
    </xf>
    <xf numFmtId="3" fontId="4" fillId="2" borderId="26" xfId="0" applyFont="1" applyFill="1" applyBorder="1" applyAlignment="1">
      <alignment horizontal="center"/>
    </xf>
    <xf numFmtId="3" fontId="4" fillId="2" borderId="8" xfId="0" applyFont="1" applyFill="1" applyBorder="1" applyAlignment="1">
      <alignment horizontal="center"/>
    </xf>
    <xf numFmtId="3" fontId="5" fillId="7" borderId="52" xfId="0" applyFont="1" applyFill="1" applyBorder="1" applyAlignment="1">
      <alignment horizontal="center" vertical="center" textRotation="90" wrapText="1"/>
    </xf>
    <xf numFmtId="3" fontId="5" fillId="7" borderId="16" xfId="0" applyFont="1" applyFill="1" applyBorder="1" applyAlignment="1">
      <alignment horizontal="center" vertical="center" textRotation="90" wrapText="1"/>
    </xf>
    <xf numFmtId="3" fontId="5" fillId="7" borderId="2" xfId="0" applyFont="1" applyFill="1" applyBorder="1" applyAlignment="1">
      <alignment horizontal="center" vertical="center" textRotation="90" wrapText="1"/>
    </xf>
    <xf numFmtId="1" fontId="6" fillId="3" borderId="0" xfId="0" applyNumberFormat="1" applyFont="1" applyFill="1" applyBorder="1" applyAlignment="1">
      <alignment horizontal="center" vertical="center" wrapText="1"/>
    </xf>
    <xf numFmtId="1" fontId="6" fillId="3" borderId="22" xfId="0" applyNumberFormat="1" applyFont="1" applyFill="1" applyBorder="1" applyAlignment="1">
      <alignment horizontal="center" vertical="center" wrapText="1"/>
    </xf>
    <xf numFmtId="177" fontId="4" fillId="2" borderId="50" xfId="0" applyNumberFormat="1" applyFont="1" applyFill="1" applyBorder="1" applyAlignment="1">
      <alignment horizontal="center"/>
    </xf>
    <xf numFmtId="177" fontId="4" fillId="2" borderId="26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3" fontId="7" fillId="2" borderId="50" xfId="0" applyFont="1" applyFill="1" applyBorder="1" applyAlignment="1">
      <alignment horizontal="center"/>
    </xf>
    <xf numFmtId="3" fontId="7" fillId="2" borderId="26" xfId="0" applyFont="1" applyFill="1" applyBorder="1" applyAlignment="1">
      <alignment horizontal="center"/>
    </xf>
    <xf numFmtId="3" fontId="7" fillId="2" borderId="8" xfId="0" applyFont="1" applyFill="1" applyBorder="1" applyAlignment="1">
      <alignment horizontal="center"/>
    </xf>
    <xf numFmtId="1" fontId="8" fillId="6" borderId="47" xfId="0" applyNumberFormat="1" applyFont="1" applyFill="1" applyBorder="1" applyAlignment="1">
      <alignment horizontal="center" vertical="center"/>
    </xf>
    <xf numFmtId="1" fontId="8" fillId="6" borderId="45" xfId="0" applyNumberFormat="1" applyFont="1" applyFill="1" applyBorder="1" applyAlignment="1">
      <alignment horizontal="center" vertical="center"/>
    </xf>
    <xf numFmtId="3" fontId="5" fillId="2" borderId="52" xfId="0" applyFont="1" applyFill="1" applyBorder="1" applyAlignment="1">
      <alignment horizontal="center" vertical="center"/>
    </xf>
    <xf numFmtId="3" fontId="5" fillId="2" borderId="16" xfId="0" applyFont="1" applyFill="1" applyBorder="1" applyAlignment="1">
      <alignment horizontal="center" vertical="center"/>
    </xf>
    <xf numFmtId="3" fontId="5" fillId="2" borderId="2" xfId="0" applyFont="1" applyFill="1" applyBorder="1" applyAlignment="1">
      <alignment horizontal="center" vertical="center"/>
    </xf>
    <xf numFmtId="49" fontId="5" fillId="10" borderId="76" xfId="0" applyNumberFormat="1" applyFont="1" applyFill="1" applyBorder="1" applyAlignment="1">
      <alignment horizontal="center" vertical="center" wrapText="1"/>
    </xf>
    <xf numFmtId="49" fontId="5" fillId="10" borderId="49" xfId="0" applyNumberFormat="1" applyFont="1" applyFill="1" applyBorder="1" applyAlignment="1">
      <alignment horizontal="center" vertical="center" wrapText="1"/>
    </xf>
    <xf numFmtId="3" fontId="1" fillId="0" borderId="5" xfId="0" applyFont="1" applyBorder="1" applyAlignment="1">
      <alignment horizontal="left" vertical="center" indent="4"/>
    </xf>
    <xf numFmtId="3" fontId="1" fillId="0" borderId="6" xfId="0" applyFont="1" applyBorder="1" applyAlignment="1">
      <alignment horizontal="left" vertical="center" indent="4"/>
    </xf>
    <xf numFmtId="1" fontId="4" fillId="0" borderId="7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3" fontId="5" fillId="0" borderId="19" xfId="0" applyFont="1" applyBorder="1" applyAlignment="1">
      <alignment horizontal="center" vertical="center" wrapText="1"/>
    </xf>
    <xf numFmtId="3" fontId="5" fillId="0" borderId="3" xfId="0" applyFont="1" applyBorder="1" applyAlignment="1">
      <alignment horizontal="center" vertical="center" wrapText="1"/>
    </xf>
    <xf numFmtId="1" fontId="5" fillId="2" borderId="19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3" fontId="5" fillId="0" borderId="19" xfId="0" applyFont="1" applyBorder="1" applyAlignment="1">
      <alignment horizontal="center" vertical="center" wrapText="1"/>
    </xf>
    <xf numFmtId="3" fontId="5" fillId="0" borderId="3" xfId="0" applyFont="1" applyBorder="1" applyAlignment="1">
      <alignment horizontal="center" vertical="center" wrapText="1"/>
    </xf>
    <xf numFmtId="1" fontId="5" fillId="10" borderId="19" xfId="0" applyNumberFormat="1" applyFont="1" applyFill="1" applyBorder="1" applyAlignment="1">
      <alignment horizontal="center" vertical="center" wrapText="1"/>
    </xf>
    <xf numFmtId="1" fontId="5" fillId="10" borderId="3" xfId="0" applyNumberFormat="1" applyFont="1" applyFill="1" applyBorder="1" applyAlignment="1">
      <alignment horizontal="center" vertical="center" wrapText="1"/>
    </xf>
    <xf numFmtId="1" fontId="1" fillId="0" borderId="77" xfId="0" applyNumberFormat="1" applyFont="1" applyBorder="1" applyAlignment="1">
      <alignment horizontal="left" vertical="center" indent="4"/>
    </xf>
    <xf numFmtId="1" fontId="1" fillId="0" borderId="78" xfId="0" applyNumberFormat="1" applyFont="1" applyBorder="1" applyAlignment="1">
      <alignment horizontal="left" vertical="center" indent="4"/>
    </xf>
    <xf numFmtId="3" fontId="5" fillId="0" borderId="71" xfId="0" applyFont="1" applyBorder="1" applyAlignment="1">
      <alignment horizontal="center" vertical="center"/>
    </xf>
    <xf numFmtId="3" fontId="5" fillId="0" borderId="9" xfId="0" applyFont="1" applyBorder="1" applyAlignment="1">
      <alignment horizontal="center" vertical="center"/>
    </xf>
    <xf numFmtId="3" fontId="5" fillId="0" borderId="1" xfId="0" applyFont="1" applyBorder="1" applyAlignment="1">
      <alignment horizontal="center" vertical="center"/>
    </xf>
    <xf numFmtId="3" fontId="5" fillId="0" borderId="10" xfId="0" applyFont="1" applyBorder="1" applyAlignment="1">
      <alignment horizontal="center" vertical="center" wrapText="1"/>
    </xf>
    <xf numFmtId="177" fontId="5" fillId="0" borderId="51" xfId="0" applyNumberFormat="1" applyFont="1" applyBorder="1" applyAlignment="1">
      <alignment horizontal="center"/>
    </xf>
    <xf numFmtId="177" fontId="5" fillId="0" borderId="73" xfId="0" applyNumberFormat="1" applyFont="1" applyBorder="1" applyAlignment="1">
      <alignment horizontal="center"/>
    </xf>
    <xf numFmtId="3" fontId="1" fillId="0" borderId="54" xfId="0" applyFont="1" applyBorder="1" applyAlignment="1">
      <alignment horizontal="left" vertical="center" indent="6"/>
    </xf>
    <xf numFmtId="3" fontId="1" fillId="0" borderId="45" xfId="0" applyFont="1" applyBorder="1" applyAlignment="1">
      <alignment horizontal="left" vertical="center" indent="6"/>
    </xf>
    <xf numFmtId="3" fontId="4" fillId="0" borderId="71" xfId="0" applyFont="1" applyBorder="1" applyAlignment="1">
      <alignment horizontal="center" vertical="center" wrapText="1"/>
    </xf>
    <xf numFmtId="3" fontId="4" fillId="0" borderId="9" xfId="0" applyFont="1" applyBorder="1" applyAlignment="1">
      <alignment horizontal="center" vertical="center" wrapText="1"/>
    </xf>
    <xf numFmtId="3" fontId="4" fillId="0" borderId="1" xfId="0" applyFont="1" applyBorder="1" applyAlignment="1">
      <alignment horizontal="center" vertical="center" wrapText="1"/>
    </xf>
    <xf numFmtId="177" fontId="5" fillId="0" borderId="79" xfId="0" applyNumberFormat="1" applyFont="1" applyBorder="1" applyAlignment="1">
      <alignment horizontal="center"/>
    </xf>
    <xf numFmtId="177" fontId="5" fillId="0" borderId="51" xfId="0" applyNumberFormat="1" applyFont="1" applyBorder="1" applyAlignment="1">
      <alignment horizontal="center"/>
    </xf>
    <xf numFmtId="177" fontId="5" fillId="0" borderId="73" xfId="0" applyNumberFormat="1" applyFont="1" applyBorder="1" applyAlignment="1">
      <alignment horizontal="center"/>
    </xf>
    <xf numFmtId="3" fontId="1" fillId="0" borderId="58" xfId="0" applyFont="1" applyBorder="1" applyAlignment="1">
      <alignment horizontal="left" vertical="center" indent="6"/>
    </xf>
    <xf numFmtId="3" fontId="5" fillId="0" borderId="71" xfId="0" applyFont="1" applyBorder="1" applyAlignment="1">
      <alignment horizontal="center" vertical="center" wrapText="1"/>
    </xf>
    <xf numFmtId="3" fontId="5" fillId="0" borderId="9" xfId="0" applyFont="1" applyBorder="1" applyAlignment="1">
      <alignment horizontal="center" vertical="center" wrapText="1"/>
    </xf>
    <xf numFmtId="3" fontId="5" fillId="0" borderId="80" xfId="0" applyFont="1" applyBorder="1" applyAlignment="1">
      <alignment horizontal="center" vertical="center"/>
    </xf>
    <xf numFmtId="3" fontId="5" fillId="0" borderId="53" xfId="0" applyFont="1" applyBorder="1" applyAlignment="1">
      <alignment horizontal="center" vertical="center"/>
    </xf>
    <xf numFmtId="3" fontId="5" fillId="0" borderId="40" xfId="0" applyFont="1" applyBorder="1" applyAlignment="1">
      <alignment horizontal="center" vertical="center"/>
    </xf>
    <xf numFmtId="3" fontId="0" fillId="0" borderId="14" xfId="0" applyBorder="1" applyAlignment="1">
      <alignment horizontal="center" vertical="center" wrapText="1"/>
    </xf>
    <xf numFmtId="177" fontId="5" fillId="0" borderId="80" xfId="0" applyNumberFormat="1" applyFont="1" applyBorder="1" applyAlignment="1">
      <alignment horizontal="center" vertical="center"/>
    </xf>
    <xf numFmtId="177" fontId="5" fillId="0" borderId="53" xfId="0" applyNumberFormat="1" applyFont="1" applyBorder="1" applyAlignment="1">
      <alignment horizontal="center" vertical="center"/>
    </xf>
    <xf numFmtId="177" fontId="5" fillId="0" borderId="40" xfId="0" applyNumberFormat="1" applyFont="1" applyBorder="1" applyAlignment="1">
      <alignment horizontal="center" vertical="center"/>
    </xf>
    <xf numFmtId="177" fontId="28" fillId="8" borderId="59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7" fillId="8" borderId="59" xfId="0" applyNumberFormat="1" applyFont="1" applyFill="1" applyBorder="1" applyAlignment="1">
      <alignment horizontal="center" vertical="center" wrapText="1"/>
    </xf>
    <xf numFmtId="49" fontId="28" fillId="8" borderId="59" xfId="0" applyNumberFormat="1" applyFont="1" applyFill="1" applyBorder="1" applyAlignment="1">
      <alignment horizontal="center" vertical="center" wrapText="1"/>
    </xf>
    <xf numFmtId="3" fontId="29" fillId="8" borderId="59" xfId="0" applyFont="1" applyFill="1" applyBorder="1" applyAlignment="1">
      <alignment horizontal="center" vertical="center" wrapText="1"/>
    </xf>
    <xf numFmtId="1" fontId="27" fillId="8" borderId="5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3" fontId="27" fillId="8" borderId="59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BV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75"/>
          <c:y val="0.32075"/>
          <c:w val="0.5"/>
          <c:h val="0.438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 CE"/>
                        <a:ea typeface="Arial CE"/>
                        <a:cs typeface="Arial CE"/>
                      </a:rPr>
                      <a:t>Daňové příjmy
*
53,52%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 CE"/>
                        <a:ea typeface="Arial CE"/>
                        <a:cs typeface="Arial CE"/>
                      </a:rPr>
                      <a:t>Přijaté dotace
*
27,73%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 CE"/>
                        <a:ea typeface="Arial CE"/>
                        <a:cs typeface="Arial CE"/>
                      </a:rPr>
                      <a:t>Splátky půjček z FRB, FZM a na nevyplacené mzdy
*
0,94%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 CE"/>
                        <a:ea typeface="Arial CE"/>
                        <a:cs typeface="Arial CE"/>
                      </a:rPr>
                      <a:t>Příjmy z prodeje akcií
*
0,78%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 CE"/>
                        <a:ea typeface="Arial CE"/>
                        <a:cs typeface="Arial CE"/>
                      </a:rPr>
                      <a:t>Průmyslová a ostatní odvětví hospodářství
skupina 2
1,09%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 CE"/>
                        <a:ea typeface="Arial CE"/>
                        <a:cs typeface="Arial CE"/>
                      </a:rPr>
                      <a:t>Služby pro obyvatelstvo
skupina 3
11,43%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 CE"/>
                        <a:ea typeface="Arial CE"/>
                        <a:cs typeface="Arial CE"/>
                      </a:rPr>
                      <a:t>Sociální věci a politika zaměstnanosti
skupina 4
0,03%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 CE"/>
                        <a:ea typeface="Arial CE"/>
                        <a:cs typeface="Arial CE"/>
                      </a:rPr>
                      <a:t>Bezpečnost státu a právní ochrana
skupina 5
0,01%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 CE"/>
                        <a:ea typeface="Arial CE"/>
                        <a:cs typeface="Arial CE"/>
                      </a:rPr>
                      <a:t>Všeobecná veřejná správa a služby
skupina 6
4,47%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(P§!$B$3,P§!$B$4,P§!$B$5,P§!$B$6,P§!$B$11,P§!$B$32,P§!$B$39,P§!$B$43,P§!$B$52)</c:f>
              <c:strCache>
                <c:ptCount val="9"/>
                <c:pt idx="0">
                  <c:v>bez paragrafového členění</c:v>
                </c:pt>
                <c:pt idx="1">
                  <c:v>bez paragrafového členění</c:v>
                </c:pt>
                <c:pt idx="2">
                  <c:v>bez paragrafového členění - splátky půjček z FRB, FZM a na nevyplacené mzdy</c:v>
                </c:pt>
                <c:pt idx="3">
                  <c:v>bez paragrafového členění - příjmy z prodeje akcií</c:v>
                </c:pt>
                <c:pt idx="4">
                  <c:v>Průmyslová a ostatní odvětví hospod.</c:v>
                </c:pt>
                <c:pt idx="5">
                  <c:v>Služby pro obyvatelstvo</c:v>
                </c:pt>
                <c:pt idx="6">
                  <c:v>Sociální věci a politika zaměstnanosti</c:v>
                </c:pt>
                <c:pt idx="7">
                  <c:v>Bezpečnost státu a právní ochrana</c:v>
                </c:pt>
                <c:pt idx="8">
                  <c:v>Všeobecná veřejná správa a služby</c:v>
                </c:pt>
              </c:strCache>
            </c:strRef>
          </c:cat>
          <c:val>
            <c:numRef>
              <c:f>(P§!$E$3,P§!$E$4,P§!$E$5,P§!$E$6,P§!$E$11,P§!$E$32,P§!$E$39,P§!$E$43,P§!$E$52)</c:f>
              <c:numCache>
                <c:ptCount val="9"/>
                <c:pt idx="0">
                  <c:v>889411.5</c:v>
                </c:pt>
                <c:pt idx="1">
                  <c:v>461458.8</c:v>
                </c:pt>
                <c:pt idx="2">
                  <c:v>15604.4</c:v>
                </c:pt>
                <c:pt idx="3">
                  <c:v>13000</c:v>
                </c:pt>
                <c:pt idx="4">
                  <c:v>18105.8</c:v>
                </c:pt>
                <c:pt idx="5">
                  <c:v>189989.90000000002</c:v>
                </c:pt>
                <c:pt idx="6">
                  <c:v>437.09999999999997</c:v>
                </c:pt>
                <c:pt idx="7">
                  <c:v>110.4</c:v>
                </c:pt>
                <c:pt idx="8">
                  <c:v>74115.9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FF"/>
        </a:gs>
        <a:gs pos="100000">
          <a:srgbClr val="FFFF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(V§!$B$6,V§!$B$18,V§!$B$56,V§!$B$66,V§!$B$71,V§!$B$80)</c:f>
              <c:strCache/>
            </c:strRef>
          </c:cat>
          <c:val>
            <c:numRef>
              <c:f>(V§!$F$6,V§!$F$18,V§!$F$56,V§!$F$66,V§!$F$71,V§!$F$80)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FF"/>
        </a:gs>
        <a:gs pos="100000">
          <a:srgbClr val="FFFF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PŘÍJMŮ</a:t>
            </a:r>
          </a:p>
        </c:rich>
      </c:tx>
      <c:layout>
        <c:manualLayout>
          <c:xMode val="factor"/>
          <c:yMode val="factor"/>
          <c:x val="0.00525"/>
          <c:y val="0.00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5"/>
          <c:y val="0.28625"/>
          <c:w val="0.4015"/>
          <c:h val="0.560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(Ppol!$B$4,Ppol!$B$20,Ppol!$B$25,Ppol!$B$33)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Přijaté dotace</c:v>
                </c:pt>
              </c:strCache>
            </c:strRef>
          </c:cat>
          <c:val>
            <c:numRef>
              <c:f>(Ppol!$E$4,Ppol!$E$20,Ppol!$E$25,Ppol!$E$33)</c:f>
              <c:numCache>
                <c:ptCount val="4"/>
                <c:pt idx="0">
                  <c:v>889411.5</c:v>
                </c:pt>
                <c:pt idx="1">
                  <c:v>177337.20000000004</c:v>
                </c:pt>
                <c:pt idx="2">
                  <c:v>134026.3</c:v>
                </c:pt>
                <c:pt idx="3">
                  <c:v>461458.8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FF"/>
        </a:gs>
        <a:gs pos="100000">
          <a:srgbClr val="FFFF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BĚŽNÝCH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925"/>
          <c:y val="0.357"/>
          <c:w val="0.33025"/>
          <c:h val="0.344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(Vpol!$B$46,Vpol!$B$55,Vpol!$B$64,Vpol!$B$70,Vpol!$B$72,Vpol!$B$75)</c:f>
              <c:strCache/>
            </c:strRef>
          </c:cat>
          <c:val>
            <c:numRef>
              <c:f>(Vpol!$E$46,Vpol!$E$55,Vpol!$E$64,Vpol!$E$70,Vpol!$E$72,Vpol!$E$75)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FF"/>
        </a:gs>
        <a:gs pos="100000">
          <a:srgbClr val="FFFF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KAPITÁLOVÝCH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5"/>
          <c:y val="0.3565"/>
          <c:w val="0.4675"/>
          <c:h val="0.44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(Vpol!$B$89,Vpol!$B$94,Vpol!$B$96)</c:f>
              <c:strCache/>
            </c:strRef>
          </c:cat>
          <c:val>
            <c:numRef>
              <c:f>(Vpol!$E$89,Vpol!$E$94,Vpol!$E$96)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FF"/>
        </a:gs>
        <a:gs pos="100000">
          <a:srgbClr val="FFFF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FINANCOVÁNÍ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525"/>
          <c:y val="0.448"/>
          <c:w val="0.38125"/>
          <c:h val="0.294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39"/>
          </c:dPt>
          <c:dPt>
            <c:idx val="3"/>
            <c:explosion val="14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Změna stavu účtů 
4,05%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(Fpol!$B$4,Fpol!$B$5,Fpol!$B$6,Fpol!$B$7)</c:f>
              <c:strCache>
                <c:ptCount val="4"/>
                <c:pt idx="0">
                  <c:v>Změna stavu krátkodobých prostředků na bankovních účtech </c:v>
                </c:pt>
                <c:pt idx="1">
                  <c:v>Aktivní krátkodobé operace řízení likvidity</c:v>
                </c:pt>
                <c:pt idx="2">
                  <c:v>Dlouhodobé přijaté půjčky</c:v>
                </c:pt>
                <c:pt idx="3">
                  <c:v>Uhrazené splátky dlouhodobých přijatých půjček</c:v>
                </c:pt>
              </c:strCache>
            </c:strRef>
          </c:cat>
          <c:val>
            <c:numRef>
              <c:f>(Fpol!$E$4,Fpol!$E$5,Fpol!$E$6,Fpol!$E$7)</c:f>
              <c:numCache>
                <c:ptCount val="4"/>
                <c:pt idx="0">
                  <c:v>-60502.3</c:v>
                </c:pt>
                <c:pt idx="1">
                  <c:v>265284</c:v>
                </c:pt>
                <c:pt idx="2">
                  <c:v>191633.6</c:v>
                </c:pt>
                <c:pt idx="3">
                  <c:v>-42393.5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FF"/>
        </a:gs>
        <a:gs pos="100000">
          <a:srgbClr val="FFFF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825"/>
          <c:w val="0.95775"/>
          <c:h val="0.67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'[1]1991-2000'!$A$8</c:f>
              <c:strCache>
                <c:ptCount val="1"/>
                <c:pt idx="0">
                  <c:v>Běžné příjmy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'[1]1991-2000'!$B$19:$L$19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'[1]1991-2000'!$B$8:$L$8</c:f>
              <c:numCache>
                <c:ptCount val="11"/>
                <c:pt idx="0">
                  <c:v>440452</c:v>
                </c:pt>
                <c:pt idx="1">
                  <c:v>532744</c:v>
                </c:pt>
                <c:pt idx="2">
                  <c:v>524023</c:v>
                </c:pt>
                <c:pt idx="3">
                  <c:v>695821</c:v>
                </c:pt>
                <c:pt idx="4">
                  <c:v>709437.6</c:v>
                </c:pt>
                <c:pt idx="5">
                  <c:v>863365.3</c:v>
                </c:pt>
                <c:pt idx="6">
                  <c:v>918151</c:v>
                </c:pt>
                <c:pt idx="7">
                  <c:v>1117072.7</c:v>
                </c:pt>
                <c:pt idx="8">
                  <c:v>1215841.7</c:v>
                </c:pt>
                <c:pt idx="9">
                  <c:v>1359590.5</c:v>
                </c:pt>
                <c:pt idx="10">
                  <c:v>1462217.7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'[1]1991-2000'!$A$21</c:f>
              <c:strCache>
                <c:ptCount val="1"/>
                <c:pt idx="0">
                  <c:v>Běžné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'[1]1991-2000'!$B$19:$L$19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'[1]1991-2000'!$B$21:$L$21</c:f>
              <c:numCache>
                <c:ptCount val="11"/>
                <c:pt idx="0">
                  <c:v>393023</c:v>
                </c:pt>
                <c:pt idx="1">
                  <c:v>454636</c:v>
                </c:pt>
                <c:pt idx="2">
                  <c:v>488206</c:v>
                </c:pt>
                <c:pt idx="3">
                  <c:v>510491.4</c:v>
                </c:pt>
                <c:pt idx="4">
                  <c:v>655407</c:v>
                </c:pt>
                <c:pt idx="5">
                  <c:v>674700</c:v>
                </c:pt>
                <c:pt idx="6">
                  <c:v>646715</c:v>
                </c:pt>
                <c:pt idx="7">
                  <c:v>748605.1</c:v>
                </c:pt>
                <c:pt idx="8">
                  <c:v>1006118.5</c:v>
                </c:pt>
                <c:pt idx="9">
                  <c:v>1196572.2</c:v>
                </c:pt>
                <c:pt idx="10">
                  <c:v>1345232.5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'[1]1991-2000'!$A$13</c:f>
              <c:strCache>
                <c:ptCount val="1"/>
                <c:pt idx="0">
                  <c:v>Kapitálové příjmy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'[1]1991-2000'!$B$19:$L$19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'[1]1991-2000'!$B$13:$L$13</c:f>
              <c:numCache>
                <c:ptCount val="11"/>
                <c:pt idx="0">
                  <c:v>31350</c:v>
                </c:pt>
                <c:pt idx="1">
                  <c:v>91082</c:v>
                </c:pt>
                <c:pt idx="2">
                  <c:v>178323</c:v>
                </c:pt>
                <c:pt idx="3">
                  <c:v>141518</c:v>
                </c:pt>
                <c:pt idx="4">
                  <c:v>382557</c:v>
                </c:pt>
                <c:pt idx="5">
                  <c:v>532179</c:v>
                </c:pt>
                <c:pt idx="6">
                  <c:v>136544</c:v>
                </c:pt>
                <c:pt idx="7">
                  <c:v>208709.30000000002</c:v>
                </c:pt>
                <c:pt idx="8">
                  <c:v>940898.2999999999</c:v>
                </c:pt>
                <c:pt idx="9">
                  <c:v>681419.8</c:v>
                </c:pt>
                <c:pt idx="10">
                  <c:v>200016.09999999998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'[1]1991-2000'!$A$22</c:f>
              <c:strCache>
                <c:ptCount val="1"/>
                <c:pt idx="0">
                  <c:v>Kapitálové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'[1]1991-2000'!$B$19:$L$19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'[1]1991-2000'!$B$22:$L$22</c:f>
              <c:numCache>
                <c:ptCount val="11"/>
                <c:pt idx="0">
                  <c:v>56049</c:v>
                </c:pt>
                <c:pt idx="1">
                  <c:v>119389</c:v>
                </c:pt>
                <c:pt idx="2">
                  <c:v>184777</c:v>
                </c:pt>
                <c:pt idx="3">
                  <c:v>225069.6</c:v>
                </c:pt>
                <c:pt idx="4">
                  <c:v>348339</c:v>
                </c:pt>
                <c:pt idx="5">
                  <c:v>562511</c:v>
                </c:pt>
                <c:pt idx="6">
                  <c:v>566523</c:v>
                </c:pt>
                <c:pt idx="7">
                  <c:v>630664.9</c:v>
                </c:pt>
                <c:pt idx="8">
                  <c:v>711318.5</c:v>
                </c:pt>
                <c:pt idx="9">
                  <c:v>711187.4</c:v>
                </c:pt>
                <c:pt idx="10">
                  <c:v>671023.1</c:v>
                </c:pt>
              </c:numCache>
            </c:numRef>
          </c:val>
          <c:shape val="box"/>
        </c:ser>
        <c:shape val="box"/>
        <c:axId val="25266838"/>
        <c:axId val="31731735"/>
      </c:bar3DChart>
      <c:catAx>
        <c:axId val="2526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731735"/>
        <c:crosses val="autoZero"/>
        <c:auto val="1"/>
        <c:lblOffset val="100"/>
        <c:noMultiLvlLbl val="0"/>
      </c:catAx>
      <c:valAx>
        <c:axId val="31731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2668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9"/>
          <c:y val="0.8705"/>
          <c:w val="0.686"/>
          <c:h val="0.062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5" b="1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4</xdr:row>
      <xdr:rowOff>47625</xdr:rowOff>
    </xdr:from>
    <xdr:to>
      <xdr:col>7</xdr:col>
      <xdr:colOff>66675</xdr:colOff>
      <xdr:row>9</xdr:row>
      <xdr:rowOff>38100</xdr:rowOff>
    </xdr:to>
    <xdr:sp>
      <xdr:nvSpPr>
        <xdr:cNvPr id="1" name="AutoShape 29"/>
        <xdr:cNvSpPr>
          <a:spLocks/>
        </xdr:cNvSpPr>
      </xdr:nvSpPr>
      <xdr:spPr>
        <a:xfrm>
          <a:off x="5553075" y="1095375"/>
          <a:ext cx="85725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142875</xdr:rowOff>
    </xdr:from>
    <xdr:to>
      <xdr:col>3</xdr:col>
      <xdr:colOff>0</xdr:colOff>
      <xdr:row>85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0" y="12573000"/>
          <a:ext cx="14954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55</xdr:row>
      <xdr:rowOff>0</xdr:rowOff>
    </xdr:from>
    <xdr:to>
      <xdr:col>5</xdr:col>
      <xdr:colOff>466725</xdr:colOff>
      <xdr:row>72</xdr:row>
      <xdr:rowOff>133350</xdr:rowOff>
    </xdr:to>
    <xdr:graphicFrame>
      <xdr:nvGraphicFramePr>
        <xdr:cNvPr id="1" name="Chart 4"/>
        <xdr:cNvGraphicFramePr/>
      </xdr:nvGraphicFramePr>
      <xdr:xfrm>
        <a:off x="104775" y="10496550"/>
        <a:ext cx="6362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99</xdr:row>
      <xdr:rowOff>76200</xdr:rowOff>
    </xdr:from>
    <xdr:to>
      <xdr:col>6</xdr:col>
      <xdr:colOff>571500</xdr:colOff>
      <xdr:row>116</xdr:row>
      <xdr:rowOff>57150</xdr:rowOff>
    </xdr:to>
    <xdr:graphicFrame>
      <xdr:nvGraphicFramePr>
        <xdr:cNvPr id="1" name="Chart 2"/>
        <xdr:cNvGraphicFramePr/>
      </xdr:nvGraphicFramePr>
      <xdr:xfrm>
        <a:off x="85725" y="18488025"/>
        <a:ext cx="65913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35</xdr:row>
      <xdr:rowOff>28575</xdr:rowOff>
    </xdr:from>
    <xdr:to>
      <xdr:col>4</xdr:col>
      <xdr:colOff>828675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76200" y="6362700"/>
        <a:ext cx="6400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113</xdr:row>
      <xdr:rowOff>76200</xdr:rowOff>
    </xdr:from>
    <xdr:to>
      <xdr:col>4</xdr:col>
      <xdr:colOff>838200</xdr:colOff>
      <xdr:row>128</xdr:row>
      <xdr:rowOff>95250</xdr:rowOff>
    </xdr:to>
    <xdr:graphicFrame>
      <xdr:nvGraphicFramePr>
        <xdr:cNvPr id="1" name="Chart 1"/>
        <xdr:cNvGraphicFramePr/>
      </xdr:nvGraphicFramePr>
      <xdr:xfrm>
        <a:off x="57150" y="18135600"/>
        <a:ext cx="65055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130</xdr:row>
      <xdr:rowOff>57150</xdr:rowOff>
    </xdr:from>
    <xdr:to>
      <xdr:col>4</xdr:col>
      <xdr:colOff>809625</xdr:colOff>
      <xdr:row>145</xdr:row>
      <xdr:rowOff>38100</xdr:rowOff>
    </xdr:to>
    <xdr:graphicFrame>
      <xdr:nvGraphicFramePr>
        <xdr:cNvPr id="2" name="Chart 2"/>
        <xdr:cNvGraphicFramePr/>
      </xdr:nvGraphicFramePr>
      <xdr:xfrm>
        <a:off x="76200" y="20869275"/>
        <a:ext cx="64579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9525</xdr:rowOff>
    </xdr:from>
    <xdr:to>
      <xdr:col>4</xdr:col>
      <xdr:colOff>800100</xdr:colOff>
      <xdr:row>27</xdr:row>
      <xdr:rowOff>0</xdr:rowOff>
    </xdr:to>
    <xdr:graphicFrame>
      <xdr:nvGraphicFramePr>
        <xdr:cNvPr id="1" name="Chart 4"/>
        <xdr:cNvGraphicFramePr/>
      </xdr:nvGraphicFramePr>
      <xdr:xfrm>
        <a:off x="47625" y="2057400"/>
        <a:ext cx="6496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0.968</cdr:x>
      <cdr:y>0.02125</cdr:y>
    </cdr:from>
    <cdr:to>
      <cdr:x>0.968</cdr:x>
      <cdr:y>0.02125</cdr:y>
    </cdr:to>
    <cdr:sp>
      <cdr:nvSpPr>
        <cdr:cNvPr id="1" name="TextBox 1"/>
        <cdr:cNvSpPr txBox="1">
          <a:spLocks noChangeArrowheads="1"/>
        </cdr:cNvSpPr>
      </cdr:nvSpPr>
      <cdr:spPr>
        <a:xfrm>
          <a:off x="9686925" y="1047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35</xdr:row>
      <xdr:rowOff>9525</xdr:rowOff>
    </xdr:from>
    <xdr:to>
      <xdr:col>11</xdr:col>
      <xdr:colOff>476250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361950" y="6505575"/>
        <a:ext cx="100107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413</xdr:row>
      <xdr:rowOff>142875</xdr:rowOff>
    </xdr:from>
    <xdr:to>
      <xdr:col>3</xdr:col>
      <xdr:colOff>9525</xdr:colOff>
      <xdr:row>414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9525" y="67741800"/>
          <a:ext cx="14668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NT40\Profiles\JakesovaM\Dokumenty\EXCEL\Rozpo&#269;et\V&#221;VO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-2001"/>
      <sheetName val="1994-1998"/>
      <sheetName val="investice"/>
      <sheetName val="1990-1999"/>
      <sheetName val="vývoj 1991-2000"/>
      <sheetName val="vývoj 1995-2000"/>
      <sheetName val="1991-2000"/>
      <sheetName val="List9"/>
      <sheetName val="List10"/>
      <sheetName val="List11"/>
      <sheetName val="List12"/>
      <sheetName val="List13"/>
      <sheetName val="List14"/>
      <sheetName val="List15"/>
      <sheetName val="List16"/>
    </sheetNames>
    <sheetDataSet>
      <sheetData sheetId="6">
        <row r="8">
          <cell r="A8" t="str">
            <v>Běžné příjmy</v>
          </cell>
          <cell r="B8">
            <v>440452</v>
          </cell>
          <cell r="C8">
            <v>532744</v>
          </cell>
          <cell r="D8">
            <v>524023</v>
          </cell>
          <cell r="E8">
            <v>695821</v>
          </cell>
          <cell r="F8">
            <v>709437.6</v>
          </cell>
          <cell r="G8">
            <v>863365.3</v>
          </cell>
          <cell r="H8">
            <v>918151</v>
          </cell>
          <cell r="I8">
            <v>1117072.7</v>
          </cell>
          <cell r="J8">
            <v>1215841.7</v>
          </cell>
          <cell r="K8">
            <v>1359590.5</v>
          </cell>
          <cell r="L8">
            <v>1462217.7</v>
          </cell>
        </row>
        <row r="13">
          <cell r="A13" t="str">
            <v>Kapitálové příjmy</v>
          </cell>
          <cell r="B13">
            <v>31350</v>
          </cell>
          <cell r="C13">
            <v>91082</v>
          </cell>
          <cell r="D13">
            <v>178323</v>
          </cell>
          <cell r="E13">
            <v>141518</v>
          </cell>
          <cell r="F13">
            <v>382557</v>
          </cell>
          <cell r="G13">
            <v>532179</v>
          </cell>
          <cell r="H13">
            <v>136544</v>
          </cell>
          <cell r="I13">
            <v>208709.30000000002</v>
          </cell>
          <cell r="J13">
            <v>940898.2999999999</v>
          </cell>
          <cell r="K13">
            <v>681419.8</v>
          </cell>
          <cell r="L13">
            <v>200016.09999999998</v>
          </cell>
        </row>
        <row r="19">
          <cell r="B19">
            <v>1991</v>
          </cell>
          <cell r="C19">
            <v>1992</v>
          </cell>
          <cell r="D19">
            <v>1993</v>
          </cell>
          <cell r="E19">
            <v>1994</v>
          </cell>
          <cell r="F19">
            <v>1995</v>
          </cell>
          <cell r="G19">
            <v>1996</v>
          </cell>
          <cell r="H19">
            <v>1997</v>
          </cell>
          <cell r="I19">
            <v>1998</v>
          </cell>
          <cell r="J19">
            <v>1999</v>
          </cell>
          <cell r="K19">
            <v>2000</v>
          </cell>
          <cell r="L19">
            <v>2001</v>
          </cell>
        </row>
        <row r="21">
          <cell r="A21" t="str">
            <v>Běžné výdaje</v>
          </cell>
          <cell r="B21">
            <v>393023</v>
          </cell>
          <cell r="C21">
            <v>454636</v>
          </cell>
          <cell r="D21">
            <v>488206</v>
          </cell>
          <cell r="E21">
            <v>510491.4</v>
          </cell>
          <cell r="F21">
            <v>655407</v>
          </cell>
          <cell r="G21">
            <v>674700</v>
          </cell>
          <cell r="H21">
            <v>646715</v>
          </cell>
          <cell r="I21">
            <v>748605.1</v>
          </cell>
          <cell r="J21">
            <v>1006118.5</v>
          </cell>
          <cell r="K21">
            <v>1196572.2</v>
          </cell>
          <cell r="L21">
            <v>1345232.5</v>
          </cell>
        </row>
        <row r="22">
          <cell r="A22" t="str">
            <v>Kapitálové výdaje</v>
          </cell>
          <cell r="B22">
            <v>56049</v>
          </cell>
          <cell r="C22">
            <v>119389</v>
          </cell>
          <cell r="D22">
            <v>184777</v>
          </cell>
          <cell r="E22">
            <v>225069.6</v>
          </cell>
          <cell r="F22">
            <v>348339</v>
          </cell>
          <cell r="G22">
            <v>562511</v>
          </cell>
          <cell r="H22">
            <v>566523</v>
          </cell>
          <cell r="I22">
            <v>630664.9</v>
          </cell>
          <cell r="J22">
            <v>711318.5</v>
          </cell>
          <cell r="K22">
            <v>711187.4</v>
          </cell>
          <cell r="L22">
            <v>671023.1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workbookViewId="0" topLeftCell="A2">
      <selection activeCell="I55" sqref="I55"/>
    </sheetView>
  </sheetViews>
  <sheetFormatPr defaultColWidth="9.00390625" defaultRowHeight="12.75"/>
  <cols>
    <col min="1" max="1" width="10.125" style="59" customWidth="1"/>
    <col min="2" max="2" width="25.75390625" style="59" customWidth="1"/>
    <col min="3" max="3" width="10.75390625" style="59" customWidth="1"/>
    <col min="4" max="4" width="10.75390625" style="64" customWidth="1"/>
    <col min="5" max="5" width="11.75390625" style="65" customWidth="1"/>
    <col min="6" max="6" width="11.75390625" style="316" customWidth="1"/>
    <col min="7" max="7" width="7.75390625" style="12" customWidth="1"/>
    <col min="8" max="12" width="5.375" style="0" customWidth="1"/>
  </cols>
  <sheetData>
    <row r="1" spans="1:7" ht="10.5" customHeight="1">
      <c r="A1" s="779" t="s">
        <v>1599</v>
      </c>
      <c r="B1" s="787" t="s">
        <v>1600</v>
      </c>
      <c r="C1" s="785" t="s">
        <v>1641</v>
      </c>
      <c r="D1" s="785"/>
      <c r="E1" s="785"/>
      <c r="F1" s="785"/>
      <c r="G1" s="786"/>
    </row>
    <row r="2" spans="1:13" s="23" customFormat="1" ht="46.5" customHeight="1">
      <c r="A2" s="790"/>
      <c r="B2" s="781"/>
      <c r="C2" s="405" t="s">
        <v>1469</v>
      </c>
      <c r="D2" s="304" t="s">
        <v>638</v>
      </c>
      <c r="E2" s="417" t="s">
        <v>639</v>
      </c>
      <c r="F2" s="311" t="s">
        <v>201</v>
      </c>
      <c r="G2" s="789" t="s">
        <v>1642</v>
      </c>
      <c r="H2"/>
      <c r="I2"/>
      <c r="J2"/>
      <c r="K2"/>
      <c r="L2"/>
      <c r="M2"/>
    </row>
    <row r="3" spans="1:13" s="41" customFormat="1" ht="12.75" customHeight="1">
      <c r="A3" s="780"/>
      <c r="B3" s="782"/>
      <c r="C3" s="403" t="s">
        <v>724</v>
      </c>
      <c r="D3" s="105" t="s">
        <v>724</v>
      </c>
      <c r="E3" s="418" t="s">
        <v>724</v>
      </c>
      <c r="F3" s="312" t="s">
        <v>724</v>
      </c>
      <c r="G3" s="784"/>
      <c r="H3"/>
      <c r="I3"/>
      <c r="J3"/>
      <c r="K3"/>
      <c r="L3"/>
      <c r="M3"/>
    </row>
    <row r="4" spans="1:13" s="41" customFormat="1" ht="12" customHeight="1">
      <c r="A4" s="42" t="s">
        <v>725</v>
      </c>
      <c r="B4" s="43" t="s">
        <v>1601</v>
      </c>
      <c r="C4" s="289">
        <v>126.1</v>
      </c>
      <c r="D4" s="360">
        <v>135</v>
      </c>
      <c r="E4" s="275">
        <v>135</v>
      </c>
      <c r="F4" s="289">
        <v>339.9</v>
      </c>
      <c r="G4" s="283">
        <f>(F4/E4)*100</f>
        <v>251.77777777777774</v>
      </c>
      <c r="H4"/>
      <c r="I4"/>
      <c r="J4"/>
      <c r="K4"/>
      <c r="L4"/>
      <c r="M4"/>
    </row>
    <row r="5" spans="1:7" ht="12" customHeight="1">
      <c r="A5" s="42" t="s">
        <v>726</v>
      </c>
      <c r="B5" s="43" t="s">
        <v>1601</v>
      </c>
      <c r="C5" s="313">
        <v>1025432.7</v>
      </c>
      <c r="D5" s="102">
        <v>692400</v>
      </c>
      <c r="E5" s="275">
        <v>692400</v>
      </c>
      <c r="F5" s="313">
        <v>882662.9</v>
      </c>
      <c r="G5" s="283">
        <f>(F5/E5)*100</f>
        <v>127.47875505488157</v>
      </c>
    </row>
    <row r="6" spans="1:7" ht="12" customHeight="1">
      <c r="A6" s="42" t="s">
        <v>727</v>
      </c>
      <c r="B6" s="43" t="s">
        <v>1601</v>
      </c>
      <c r="C6" s="313">
        <v>0</v>
      </c>
      <c r="D6" s="45">
        <v>0</v>
      </c>
      <c r="E6" s="275">
        <v>0</v>
      </c>
      <c r="F6" s="313">
        <v>116.7</v>
      </c>
      <c r="G6" s="284" t="s">
        <v>777</v>
      </c>
    </row>
    <row r="7" spans="1:7" ht="12" customHeight="1">
      <c r="A7" s="42" t="s">
        <v>728</v>
      </c>
      <c r="B7" s="43" t="s">
        <v>1601</v>
      </c>
      <c r="C7" s="313">
        <v>1085.5</v>
      </c>
      <c r="D7" s="102">
        <v>1100</v>
      </c>
      <c r="E7" s="275">
        <v>1100</v>
      </c>
      <c r="F7" s="313">
        <v>1113.2</v>
      </c>
      <c r="G7" s="283">
        <f aca="true" t="shared" si="0" ref="G7:G13">(F7/E7)*100</f>
        <v>101.2</v>
      </c>
    </row>
    <row r="8" spans="1:7" ht="12" customHeight="1">
      <c r="A8" s="42" t="s">
        <v>729</v>
      </c>
      <c r="B8" s="43" t="s">
        <v>1601</v>
      </c>
      <c r="C8" s="313">
        <v>2121.1</v>
      </c>
      <c r="D8" s="102">
        <v>2050</v>
      </c>
      <c r="E8" s="275">
        <v>2050</v>
      </c>
      <c r="F8" s="313">
        <v>1951.1</v>
      </c>
      <c r="G8" s="283">
        <f t="shared" si="0"/>
        <v>95.17560975609756</v>
      </c>
    </row>
    <row r="9" spans="1:7" ht="12" customHeight="1" thickBot="1">
      <c r="A9" s="91" t="s">
        <v>730</v>
      </c>
      <c r="B9" s="92" t="s">
        <v>1601</v>
      </c>
      <c r="C9" s="314">
        <v>3442.4</v>
      </c>
      <c r="D9" s="357">
        <v>2800</v>
      </c>
      <c r="E9" s="276">
        <v>2800</v>
      </c>
      <c r="F9" s="314">
        <v>3227.7</v>
      </c>
      <c r="G9" s="285">
        <f t="shared" si="0"/>
        <v>115.27499999999999</v>
      </c>
    </row>
    <row r="10" spans="1:13" s="41" customFormat="1" ht="12" customHeight="1" thickBot="1">
      <c r="A10" s="52" t="s">
        <v>1601</v>
      </c>
      <c r="B10" s="53"/>
      <c r="C10" s="277">
        <f>SUM(C4:C9)</f>
        <v>1032207.7999999999</v>
      </c>
      <c r="D10" s="94">
        <f>SUM(D4:D9)</f>
        <v>698485</v>
      </c>
      <c r="E10" s="277">
        <f>SUM(E4:E9)</f>
        <v>698485</v>
      </c>
      <c r="F10" s="277">
        <f>SUM(F4:F9)</f>
        <v>889411.4999999999</v>
      </c>
      <c r="G10" s="385">
        <f t="shared" si="0"/>
        <v>127.33437368017924</v>
      </c>
      <c r="H10"/>
      <c r="I10"/>
      <c r="J10"/>
      <c r="K10"/>
      <c r="L10"/>
      <c r="M10"/>
    </row>
    <row r="11" spans="1:7" ht="12" customHeight="1">
      <c r="A11" s="42" t="s">
        <v>731</v>
      </c>
      <c r="B11" s="43" t="s">
        <v>1602</v>
      </c>
      <c r="C11" s="289">
        <v>1653.3</v>
      </c>
      <c r="D11" s="358">
        <v>2220</v>
      </c>
      <c r="E11" s="275">
        <v>2220</v>
      </c>
      <c r="F11" s="289">
        <v>2639.6</v>
      </c>
      <c r="G11" s="283">
        <f t="shared" si="0"/>
        <v>118.90090090090091</v>
      </c>
    </row>
    <row r="12" spans="1:7" ht="12" customHeight="1">
      <c r="A12" s="42" t="s">
        <v>725</v>
      </c>
      <c r="B12" s="43" t="s">
        <v>1602</v>
      </c>
      <c r="C12" s="313">
        <v>180.2</v>
      </c>
      <c r="D12" s="102">
        <v>50</v>
      </c>
      <c r="E12" s="275">
        <v>50</v>
      </c>
      <c r="F12" s="313">
        <v>139.2</v>
      </c>
      <c r="G12" s="283">
        <f t="shared" si="0"/>
        <v>278.4</v>
      </c>
    </row>
    <row r="13" spans="1:7" ht="12" customHeight="1">
      <c r="A13" s="42" t="s">
        <v>726</v>
      </c>
      <c r="B13" s="43" t="s">
        <v>1602</v>
      </c>
      <c r="C13" s="313">
        <v>66064.9</v>
      </c>
      <c r="D13" s="102">
        <v>44150</v>
      </c>
      <c r="E13" s="275">
        <v>50396.5</v>
      </c>
      <c r="F13" s="313">
        <v>86491.5</v>
      </c>
      <c r="G13" s="283">
        <f t="shared" si="0"/>
        <v>171.62203724464993</v>
      </c>
    </row>
    <row r="14" spans="1:7" ht="12" customHeight="1">
      <c r="A14" s="42" t="s">
        <v>732</v>
      </c>
      <c r="B14" s="43" t="s">
        <v>1476</v>
      </c>
      <c r="C14" s="313">
        <v>3081.8</v>
      </c>
      <c r="D14" s="102">
        <v>1955</v>
      </c>
      <c r="E14" s="275">
        <v>955.8</v>
      </c>
      <c r="F14" s="313">
        <v>998.7</v>
      </c>
      <c r="G14" s="283">
        <f aca="true" t="shared" si="1" ref="G14:G19">(F14/E14)*100</f>
        <v>104.48838669177654</v>
      </c>
    </row>
    <row r="15" spans="1:7" ht="12" customHeight="1">
      <c r="A15" s="42" t="s">
        <v>1470</v>
      </c>
      <c r="B15" s="43" t="s">
        <v>1477</v>
      </c>
      <c r="C15" s="313">
        <v>0</v>
      </c>
      <c r="D15" s="102">
        <v>0</v>
      </c>
      <c r="E15" s="275">
        <v>135</v>
      </c>
      <c r="F15" s="313">
        <v>135.9</v>
      </c>
      <c r="G15" s="283">
        <f t="shared" si="1"/>
        <v>100.66666666666666</v>
      </c>
    </row>
    <row r="16" spans="1:7" ht="12" customHeight="1">
      <c r="A16" s="42" t="s">
        <v>733</v>
      </c>
      <c r="B16" s="43" t="s">
        <v>1602</v>
      </c>
      <c r="C16" s="313">
        <v>2558</v>
      </c>
      <c r="D16" s="102">
        <v>0</v>
      </c>
      <c r="E16" s="275">
        <v>1569.1</v>
      </c>
      <c r="F16" s="313">
        <v>2622.5</v>
      </c>
      <c r="G16" s="283">
        <f t="shared" si="1"/>
        <v>167.13402587470526</v>
      </c>
    </row>
    <row r="17" spans="1:7" ht="12" customHeight="1">
      <c r="A17" s="42" t="s">
        <v>734</v>
      </c>
      <c r="B17" s="43" t="s">
        <v>1602</v>
      </c>
      <c r="C17" s="313">
        <v>542.1</v>
      </c>
      <c r="D17" s="102">
        <v>432</v>
      </c>
      <c r="E17" s="275">
        <v>432</v>
      </c>
      <c r="F17" s="313">
        <v>537.1</v>
      </c>
      <c r="G17" s="283">
        <f t="shared" si="1"/>
        <v>124.3287037037037</v>
      </c>
    </row>
    <row r="18" spans="1:7" ht="12" customHeight="1">
      <c r="A18" s="42" t="s">
        <v>727</v>
      </c>
      <c r="B18" s="43" t="s">
        <v>1602</v>
      </c>
      <c r="C18" s="313">
        <v>1272.2</v>
      </c>
      <c r="D18" s="102">
        <v>1212</v>
      </c>
      <c r="E18" s="275">
        <v>1212</v>
      </c>
      <c r="F18" s="313">
        <v>3140.5</v>
      </c>
      <c r="G18" s="283">
        <f t="shared" si="1"/>
        <v>259.1171617161716</v>
      </c>
    </row>
    <row r="19" spans="1:7" ht="12" customHeight="1">
      <c r="A19" s="42" t="s">
        <v>735</v>
      </c>
      <c r="B19" s="43" t="s">
        <v>1602</v>
      </c>
      <c r="C19" s="313">
        <v>207.5</v>
      </c>
      <c r="D19" s="102">
        <v>250</v>
      </c>
      <c r="E19" s="275">
        <v>250</v>
      </c>
      <c r="F19" s="313">
        <v>245.1</v>
      </c>
      <c r="G19" s="283">
        <f t="shared" si="1"/>
        <v>98.03999999999999</v>
      </c>
    </row>
    <row r="20" spans="1:7" ht="12" customHeight="1">
      <c r="A20" s="42" t="s">
        <v>773</v>
      </c>
      <c r="B20" s="43" t="s">
        <v>1602</v>
      </c>
      <c r="C20" s="313">
        <v>400.3</v>
      </c>
      <c r="D20" s="45">
        <v>0</v>
      </c>
      <c r="E20" s="275">
        <v>0</v>
      </c>
      <c r="F20" s="313">
        <v>5.5</v>
      </c>
      <c r="G20" s="284" t="s">
        <v>777</v>
      </c>
    </row>
    <row r="21" spans="1:7" ht="12" customHeight="1">
      <c r="A21" s="42" t="s">
        <v>736</v>
      </c>
      <c r="B21" s="43" t="s">
        <v>1602</v>
      </c>
      <c r="C21" s="313">
        <v>3495.4</v>
      </c>
      <c r="D21" s="360">
        <v>0</v>
      </c>
      <c r="E21" s="275">
        <v>0</v>
      </c>
      <c r="F21" s="313">
        <v>1146.5</v>
      </c>
      <c r="G21" s="284" t="s">
        <v>777</v>
      </c>
    </row>
    <row r="22" spans="1:7" ht="12" customHeight="1">
      <c r="A22" s="42" t="s">
        <v>729</v>
      </c>
      <c r="B22" s="43" t="s">
        <v>1602</v>
      </c>
      <c r="C22" s="313">
        <v>296.3</v>
      </c>
      <c r="D22" s="102">
        <v>800</v>
      </c>
      <c r="E22" s="275">
        <v>800</v>
      </c>
      <c r="F22" s="313">
        <v>393.4</v>
      </c>
      <c r="G22" s="283">
        <f>(F22/E22)*100</f>
        <v>49.175</v>
      </c>
    </row>
    <row r="23" spans="1:7" ht="12" customHeight="1">
      <c r="A23" s="42" t="s">
        <v>737</v>
      </c>
      <c r="B23" s="43" t="s">
        <v>1602</v>
      </c>
      <c r="C23" s="313">
        <v>3111.2</v>
      </c>
      <c r="D23" s="102">
        <v>3060</v>
      </c>
      <c r="E23" s="275">
        <v>3360</v>
      </c>
      <c r="F23" s="313">
        <v>3353.7</v>
      </c>
      <c r="G23" s="283">
        <f>(F23/E23)*100</f>
        <v>99.8125</v>
      </c>
    </row>
    <row r="24" spans="1:7" ht="12" customHeight="1">
      <c r="A24" s="42" t="s">
        <v>738</v>
      </c>
      <c r="B24" s="43" t="s">
        <v>1602</v>
      </c>
      <c r="C24" s="313">
        <v>51156.6</v>
      </c>
      <c r="D24" s="102">
        <v>44936</v>
      </c>
      <c r="E24" s="275">
        <v>49003</v>
      </c>
      <c r="F24" s="313">
        <v>54265.9</v>
      </c>
      <c r="G24" s="283">
        <f>(F24/E24)*100</f>
        <v>110.73995469665124</v>
      </c>
    </row>
    <row r="25" spans="1:7" ht="12" customHeight="1">
      <c r="A25" s="42" t="s">
        <v>730</v>
      </c>
      <c r="B25" s="43" t="s">
        <v>1602</v>
      </c>
      <c r="C25" s="46">
        <v>311.7</v>
      </c>
      <c r="D25" s="96">
        <v>290</v>
      </c>
      <c r="E25" s="60">
        <v>290</v>
      </c>
      <c r="F25" s="46">
        <v>389.9</v>
      </c>
      <c r="G25" s="283">
        <f>(F25/E25)*100</f>
        <v>134.44827586206895</v>
      </c>
    </row>
    <row r="26" spans="1:7" ht="12" customHeight="1">
      <c r="A26" s="42" t="s">
        <v>739</v>
      </c>
      <c r="B26" s="43" t="s">
        <v>1602</v>
      </c>
      <c r="C26" s="313">
        <v>7.2</v>
      </c>
      <c r="D26" s="102">
        <v>10</v>
      </c>
      <c r="E26" s="275">
        <v>1009.2</v>
      </c>
      <c r="F26" s="313">
        <v>1180.8</v>
      </c>
      <c r="G26" s="283">
        <f>(F26/E26)*100</f>
        <v>117.00356718192626</v>
      </c>
    </row>
    <row r="27" spans="1:7" ht="12" customHeight="1">
      <c r="A27" s="42" t="s">
        <v>89</v>
      </c>
      <c r="B27" s="43" t="s">
        <v>1602</v>
      </c>
      <c r="C27" s="317">
        <v>579.9</v>
      </c>
      <c r="D27" s="359">
        <v>0</v>
      </c>
      <c r="E27" s="275">
        <v>0</v>
      </c>
      <c r="F27" s="317">
        <v>233.8</v>
      </c>
      <c r="G27" s="284" t="s">
        <v>777</v>
      </c>
    </row>
    <row r="28" spans="1:7" ht="12" customHeight="1">
      <c r="A28" s="48" t="s">
        <v>487</v>
      </c>
      <c r="B28" s="49" t="s">
        <v>1602</v>
      </c>
      <c r="C28" s="315">
        <v>14720.1</v>
      </c>
      <c r="D28" s="50">
        <v>0</v>
      </c>
      <c r="E28" s="278">
        <v>0</v>
      </c>
      <c r="F28" s="315">
        <v>0</v>
      </c>
      <c r="G28" s="386" t="s">
        <v>777</v>
      </c>
    </row>
    <row r="29" spans="1:7" ht="12" customHeight="1">
      <c r="A29" s="42" t="s">
        <v>740</v>
      </c>
      <c r="B29" s="43" t="s">
        <v>1602</v>
      </c>
      <c r="C29" s="46">
        <v>11457.3</v>
      </c>
      <c r="D29" s="96">
        <v>11400</v>
      </c>
      <c r="E29" s="60">
        <v>11400</v>
      </c>
      <c r="F29" s="46">
        <v>12070.3</v>
      </c>
      <c r="G29" s="283">
        <f>(F29/E29)*100</f>
        <v>105.8798245614035</v>
      </c>
    </row>
    <row r="30" spans="1:7" ht="12" customHeight="1">
      <c r="A30" s="42" t="s">
        <v>741</v>
      </c>
      <c r="B30" s="43" t="s">
        <v>1602</v>
      </c>
      <c r="C30" s="46">
        <v>2923.8</v>
      </c>
      <c r="D30" s="96">
        <v>2540</v>
      </c>
      <c r="E30" s="60">
        <v>2540</v>
      </c>
      <c r="F30" s="46">
        <v>3450.6</v>
      </c>
      <c r="G30" s="283">
        <f>(F30/E30)*100</f>
        <v>135.8503937007874</v>
      </c>
    </row>
    <row r="31" spans="1:7" ht="12" customHeight="1">
      <c r="A31" s="42" t="s">
        <v>742</v>
      </c>
      <c r="B31" s="43" t="s">
        <v>1602</v>
      </c>
      <c r="C31" s="46">
        <v>10220.5</v>
      </c>
      <c r="D31" s="96">
        <v>4140</v>
      </c>
      <c r="E31" s="60">
        <v>4140</v>
      </c>
      <c r="F31" s="46">
        <v>3103.2</v>
      </c>
      <c r="G31" s="283">
        <f>(F31/E31)*100</f>
        <v>74.95652173913044</v>
      </c>
    </row>
    <row r="32" spans="1:7" ht="12" customHeight="1">
      <c r="A32" s="42" t="s">
        <v>743</v>
      </c>
      <c r="B32" s="43" t="s">
        <v>1602</v>
      </c>
      <c r="C32" s="313">
        <v>900.6</v>
      </c>
      <c r="D32" s="102">
        <v>750</v>
      </c>
      <c r="E32" s="275">
        <v>750</v>
      </c>
      <c r="F32" s="313">
        <v>793.5</v>
      </c>
      <c r="G32" s="283">
        <f>(F32/E32)*100</f>
        <v>105.80000000000001</v>
      </c>
    </row>
    <row r="33" spans="1:7" ht="12" customHeight="1">
      <c r="A33" s="42" t="s">
        <v>744</v>
      </c>
      <c r="B33" s="43" t="s">
        <v>1602</v>
      </c>
      <c r="C33" s="313">
        <v>1071.3</v>
      </c>
      <c r="D33" s="51">
        <v>0</v>
      </c>
      <c r="E33" s="279">
        <v>0</v>
      </c>
      <c r="F33" s="313">
        <v>0</v>
      </c>
      <c r="G33" s="284" t="s">
        <v>777</v>
      </c>
    </row>
    <row r="34" spans="1:7" ht="12" customHeight="1" thickBot="1">
      <c r="A34" s="91" t="s">
        <v>1751</v>
      </c>
      <c r="B34" s="92" t="s">
        <v>1602</v>
      </c>
      <c r="C34" s="314">
        <v>14828</v>
      </c>
      <c r="D34" s="93">
        <v>0</v>
      </c>
      <c r="E34" s="276">
        <v>0</v>
      </c>
      <c r="F34" s="314">
        <v>0</v>
      </c>
      <c r="G34" s="287" t="s">
        <v>777</v>
      </c>
    </row>
    <row r="35" spans="1:13" s="41" customFormat="1" ht="12" customHeight="1" thickBot="1">
      <c r="A35" s="52" t="s">
        <v>1602</v>
      </c>
      <c r="B35" s="53"/>
      <c r="C35" s="280">
        <f>SUM(C11:C34)</f>
        <v>191040.19999999998</v>
      </c>
      <c r="D35" s="97">
        <f>SUM(D11:D34)</f>
        <v>118195</v>
      </c>
      <c r="E35" s="280">
        <f>SUM(E11:E34)</f>
        <v>130512.59999999999</v>
      </c>
      <c r="F35" s="280">
        <f>SUM(F11:F34)</f>
        <v>177337.19999999998</v>
      </c>
      <c r="G35" s="385">
        <f>(F35/E35)*100</f>
        <v>135.87745551004272</v>
      </c>
      <c r="H35"/>
      <c r="I35"/>
      <c r="J35"/>
      <c r="K35"/>
      <c r="L35"/>
      <c r="M35"/>
    </row>
    <row r="36" spans="1:7" ht="12" customHeight="1">
      <c r="A36" s="406" t="s">
        <v>731</v>
      </c>
      <c r="B36" s="56" t="s">
        <v>721</v>
      </c>
      <c r="C36" s="46">
        <v>64.9</v>
      </c>
      <c r="D36" s="74">
        <v>0</v>
      </c>
      <c r="E36" s="57">
        <v>0</v>
      </c>
      <c r="F36" s="46">
        <v>86</v>
      </c>
      <c r="G36" s="284" t="s">
        <v>777</v>
      </c>
    </row>
    <row r="37" spans="1:7" ht="12" customHeight="1">
      <c r="A37" s="95" t="s">
        <v>726</v>
      </c>
      <c r="B37" s="55" t="s">
        <v>745</v>
      </c>
      <c r="C37" s="44">
        <v>801.4</v>
      </c>
      <c r="D37" s="47">
        <v>0</v>
      </c>
      <c r="E37" s="60">
        <v>0</v>
      </c>
      <c r="F37" s="44">
        <v>679.8</v>
      </c>
      <c r="G37" s="284" t="s">
        <v>777</v>
      </c>
    </row>
    <row r="38" spans="1:13" s="1" customFormat="1" ht="12" customHeight="1">
      <c r="A38" s="95" t="s">
        <v>726</v>
      </c>
      <c r="B38" s="56" t="s">
        <v>1511</v>
      </c>
      <c r="C38" s="44">
        <v>27400.7</v>
      </c>
      <c r="D38" s="96">
        <v>24000</v>
      </c>
      <c r="E38" s="60">
        <v>24000</v>
      </c>
      <c r="F38" s="44">
        <v>13000</v>
      </c>
      <c r="G38" s="283">
        <f>(F38/E38)*100</f>
        <v>54.166666666666664</v>
      </c>
      <c r="H38"/>
      <c r="I38"/>
      <c r="J38"/>
      <c r="K38"/>
      <c r="L38"/>
      <c r="M38"/>
    </row>
    <row r="39" spans="1:13" s="1" customFormat="1" ht="12" customHeight="1">
      <c r="A39" s="95" t="s">
        <v>726</v>
      </c>
      <c r="B39" s="92" t="s">
        <v>1478</v>
      </c>
      <c r="C39" s="44">
        <v>313845</v>
      </c>
      <c r="D39" s="96">
        <v>0</v>
      </c>
      <c r="E39" s="60">
        <v>0</v>
      </c>
      <c r="F39" s="44">
        <v>0</v>
      </c>
      <c r="G39" s="284" t="s">
        <v>777</v>
      </c>
      <c r="H39"/>
      <c r="I39"/>
      <c r="J39"/>
      <c r="K39"/>
      <c r="L39"/>
      <c r="M39"/>
    </row>
    <row r="40" spans="1:7" ht="12" customHeight="1">
      <c r="A40" s="42" t="s">
        <v>727</v>
      </c>
      <c r="B40" s="55" t="s">
        <v>745</v>
      </c>
      <c r="C40" s="313">
        <v>0</v>
      </c>
      <c r="D40" s="102">
        <v>0</v>
      </c>
      <c r="E40" s="275">
        <v>0</v>
      </c>
      <c r="F40" s="313">
        <v>73</v>
      </c>
      <c r="G40" s="284" t="s">
        <v>777</v>
      </c>
    </row>
    <row r="41" spans="1:7" ht="12" customHeight="1">
      <c r="A41" s="54" t="s">
        <v>737</v>
      </c>
      <c r="B41" s="55" t="s">
        <v>745</v>
      </c>
      <c r="C41" s="46">
        <v>218085.2</v>
      </c>
      <c r="D41" s="361">
        <v>74000</v>
      </c>
      <c r="E41" s="57">
        <v>74000</v>
      </c>
      <c r="F41" s="46">
        <v>114649.2</v>
      </c>
      <c r="G41" s="283">
        <f>(F41/E41)*100</f>
        <v>154.93135135135134</v>
      </c>
    </row>
    <row r="42" spans="1:7" ht="12" customHeight="1">
      <c r="A42" s="42" t="s">
        <v>738</v>
      </c>
      <c r="B42" s="55" t="s">
        <v>745</v>
      </c>
      <c r="C42" s="313">
        <v>0</v>
      </c>
      <c r="D42" s="102">
        <v>0</v>
      </c>
      <c r="E42" s="275">
        <v>2050</v>
      </c>
      <c r="F42" s="313">
        <v>5538.3</v>
      </c>
      <c r="G42" s="283">
        <f>(F42/E42)*100</f>
        <v>270.16097560975606</v>
      </c>
    </row>
    <row r="43" spans="1:7" ht="12" customHeight="1">
      <c r="A43" s="42" t="s">
        <v>742</v>
      </c>
      <c r="B43" s="56" t="s">
        <v>721</v>
      </c>
      <c r="C43" s="313">
        <v>9</v>
      </c>
      <c r="D43" s="360">
        <v>0</v>
      </c>
      <c r="E43" s="279">
        <v>0</v>
      </c>
      <c r="F43" s="279">
        <v>0</v>
      </c>
      <c r="G43" s="284" t="s">
        <v>777</v>
      </c>
    </row>
    <row r="44" spans="1:15" s="1" customFormat="1" ht="12" customHeight="1" thickBot="1">
      <c r="A44" s="319" t="s">
        <v>91</v>
      </c>
      <c r="B44" s="55" t="s">
        <v>721</v>
      </c>
      <c r="C44" s="276">
        <v>635.1</v>
      </c>
      <c r="D44" s="93">
        <v>0</v>
      </c>
      <c r="E44" s="276">
        <v>0</v>
      </c>
      <c r="F44" s="276">
        <v>0</v>
      </c>
      <c r="G44" s="318" t="s">
        <v>777</v>
      </c>
      <c r="H44"/>
      <c r="I44"/>
      <c r="J44"/>
      <c r="K44"/>
      <c r="L44"/>
      <c r="M44"/>
      <c r="N44"/>
      <c r="O44"/>
    </row>
    <row r="45" spans="1:15" s="41" customFormat="1" ht="12" customHeight="1" thickBot="1">
      <c r="A45" s="98" t="s">
        <v>746</v>
      </c>
      <c r="B45" s="99"/>
      <c r="C45" s="281">
        <f>SUM(C36:C44)</f>
        <v>560841.2999999999</v>
      </c>
      <c r="D45" s="100">
        <f>SUM(D36:D44)</f>
        <v>98000</v>
      </c>
      <c r="E45" s="384">
        <f>SUM(E36:E44)</f>
        <v>100050</v>
      </c>
      <c r="F45" s="281">
        <f>SUM(F36:F44)</f>
        <v>134026.3</v>
      </c>
      <c r="G45" s="286">
        <f>(F45/E45)*100</f>
        <v>133.95932033983007</v>
      </c>
      <c r="H45"/>
      <c r="I45"/>
      <c r="J45"/>
      <c r="K45"/>
      <c r="L45"/>
      <c r="M45"/>
      <c r="N45"/>
      <c r="O45"/>
    </row>
    <row r="46" spans="1:17" s="41" customFormat="1" ht="12" customHeight="1" thickBot="1">
      <c r="A46" s="52" t="s">
        <v>747</v>
      </c>
      <c r="B46" s="53"/>
      <c r="C46" s="280">
        <f>SUM(C10+C35+C45)</f>
        <v>1784089.2999999998</v>
      </c>
      <c r="D46" s="97">
        <f>SUM(D10+D35+D45)</f>
        <v>914680</v>
      </c>
      <c r="E46" s="280">
        <f>SUM(E10+E35+E45)</f>
        <v>929047.6</v>
      </c>
      <c r="F46" s="280">
        <f>SUM(F10+F35+F45)</f>
        <v>1200775</v>
      </c>
      <c r="G46" s="286">
        <f>(F46/E46)*100</f>
        <v>129.2479524192302</v>
      </c>
      <c r="H46"/>
      <c r="I46"/>
      <c r="J46"/>
      <c r="K46"/>
      <c r="L46"/>
      <c r="M46"/>
      <c r="N46"/>
      <c r="O46"/>
      <c r="P46"/>
      <c r="Q46"/>
    </row>
    <row r="47" spans="1:7" ht="12" customHeight="1">
      <c r="A47" s="406" t="s">
        <v>726</v>
      </c>
      <c r="B47" s="650" t="s">
        <v>748</v>
      </c>
      <c r="C47" s="651">
        <v>95126</v>
      </c>
      <c r="D47" s="652">
        <v>86000</v>
      </c>
      <c r="E47" s="243">
        <v>99425.2</v>
      </c>
      <c r="F47" s="651">
        <v>99425.2</v>
      </c>
      <c r="G47" s="283">
        <f>(F47/E47)*100</f>
        <v>100</v>
      </c>
    </row>
    <row r="48" spans="1:7" ht="12" customHeight="1">
      <c r="A48" s="42" t="s">
        <v>726</v>
      </c>
      <c r="B48" s="58" t="s">
        <v>722</v>
      </c>
      <c r="C48" s="313">
        <v>17494.5</v>
      </c>
      <c r="D48" s="45">
        <v>0</v>
      </c>
      <c r="E48" s="275">
        <v>287366.3</v>
      </c>
      <c r="F48" s="313">
        <v>287366.3</v>
      </c>
      <c r="G48" s="283">
        <f>(F48/E48)*100</f>
        <v>100</v>
      </c>
    </row>
    <row r="49" spans="1:7" ht="12" customHeight="1">
      <c r="A49" s="42" t="s">
        <v>726</v>
      </c>
      <c r="B49" s="43" t="s">
        <v>749</v>
      </c>
      <c r="C49" s="46">
        <v>16508</v>
      </c>
      <c r="D49" s="47">
        <v>0</v>
      </c>
      <c r="E49" s="60">
        <v>0</v>
      </c>
      <c r="F49" s="46">
        <v>0</v>
      </c>
      <c r="G49" s="284" t="s">
        <v>777</v>
      </c>
    </row>
    <row r="50" spans="1:7" ht="12" customHeight="1">
      <c r="A50" s="407" t="s">
        <v>488</v>
      </c>
      <c r="B50" s="43" t="s">
        <v>1453</v>
      </c>
      <c r="C50" s="46">
        <v>7214</v>
      </c>
      <c r="D50" s="47">
        <v>6000</v>
      </c>
      <c r="E50" s="60">
        <v>8455</v>
      </c>
      <c r="F50" s="46">
        <v>8677.5</v>
      </c>
      <c r="G50" s="283">
        <f>(F50/E50)*100</f>
        <v>102.63157894736842</v>
      </c>
    </row>
    <row r="51" spans="1:7" ht="12" customHeight="1">
      <c r="A51" s="42" t="s">
        <v>726</v>
      </c>
      <c r="B51" s="4" t="s">
        <v>723</v>
      </c>
      <c r="C51" s="46">
        <v>45565</v>
      </c>
      <c r="D51" s="47">
        <v>0</v>
      </c>
      <c r="E51" s="60">
        <v>17700</v>
      </c>
      <c r="F51" s="46">
        <v>17700</v>
      </c>
      <c r="G51" s="283">
        <f>(F51/E51)*100</f>
        <v>100</v>
      </c>
    </row>
    <row r="52" spans="1:7" ht="12" customHeight="1">
      <c r="A52" s="54" t="s">
        <v>726</v>
      </c>
      <c r="B52" s="56" t="s">
        <v>669</v>
      </c>
      <c r="C52" s="46">
        <v>63985.5</v>
      </c>
      <c r="D52" s="56">
        <v>0</v>
      </c>
      <c r="E52" s="46">
        <v>44860</v>
      </c>
      <c r="F52" s="46">
        <v>48289.8</v>
      </c>
      <c r="G52" s="283">
        <f>(F52/E52)*100</f>
        <v>107.64556397681677</v>
      </c>
    </row>
    <row r="53" spans="1:7" ht="12" customHeight="1">
      <c r="A53" s="42" t="s">
        <v>736</v>
      </c>
      <c r="B53" s="43" t="s">
        <v>1479</v>
      </c>
      <c r="C53" s="46">
        <v>1000</v>
      </c>
      <c r="D53" s="56">
        <v>0</v>
      </c>
      <c r="E53" s="46">
        <v>0</v>
      </c>
      <c r="F53" s="46">
        <v>0</v>
      </c>
      <c r="G53" s="284" t="s">
        <v>777</v>
      </c>
    </row>
    <row r="54" spans="1:7" ht="12" customHeight="1" thickBot="1">
      <c r="A54" s="654" t="s">
        <v>1480</v>
      </c>
      <c r="B54" s="356" t="s">
        <v>219</v>
      </c>
      <c r="C54" s="655">
        <v>10028</v>
      </c>
      <c r="D54" s="656">
        <v>0</v>
      </c>
      <c r="E54" s="655">
        <v>0</v>
      </c>
      <c r="F54" s="655">
        <v>0</v>
      </c>
      <c r="G54" s="318" t="s">
        <v>777</v>
      </c>
    </row>
    <row r="55" spans="1:17" s="41" customFormat="1" ht="12" customHeight="1" thickBot="1">
      <c r="A55" s="645" t="s">
        <v>1603</v>
      </c>
      <c r="B55" s="646"/>
      <c r="C55" s="647">
        <f>SUM(C47:C54)</f>
        <v>256921</v>
      </c>
      <c r="D55" s="648">
        <f>SUM(D47:D52)</f>
        <v>92000</v>
      </c>
      <c r="E55" s="647">
        <f>SUM(E47:E52)</f>
        <v>457806.5</v>
      </c>
      <c r="F55" s="647">
        <f>SUM(F47:F54)</f>
        <v>461458.8</v>
      </c>
      <c r="G55" s="649">
        <f>(F55/E55)*100</f>
        <v>100.797782469231</v>
      </c>
      <c r="H55"/>
      <c r="I55"/>
      <c r="J55"/>
      <c r="K55"/>
      <c r="L55"/>
      <c r="M55"/>
      <c r="N55"/>
      <c r="O55"/>
      <c r="P55"/>
      <c r="Q55"/>
    </row>
    <row r="56" spans="1:12" s="257" customFormat="1" ht="16.5" customHeight="1" thickBot="1" thickTop="1">
      <c r="A56" s="419" t="s">
        <v>755</v>
      </c>
      <c r="B56" s="420"/>
      <c r="C56" s="421">
        <f>SUM(C46+C55)</f>
        <v>2041010.2999999998</v>
      </c>
      <c r="D56" s="422">
        <f>SUM(D46+D55)</f>
        <v>1006680</v>
      </c>
      <c r="E56" s="421">
        <f>SUM(E46+E55)</f>
        <v>1386854.1</v>
      </c>
      <c r="F56" s="421">
        <f>SUM(F46+F55)</f>
        <v>1662233.8</v>
      </c>
      <c r="G56" s="435">
        <f>(F56/E56)*100</f>
        <v>119.85642902162527</v>
      </c>
      <c r="H56"/>
      <c r="I56"/>
      <c r="J56"/>
      <c r="K56"/>
      <c r="L56"/>
    </row>
    <row r="57" spans="4:7" ht="6.75" customHeight="1">
      <c r="D57" s="59"/>
      <c r="E57" s="59"/>
      <c r="F57" s="110"/>
      <c r="G57" s="110"/>
    </row>
    <row r="58" spans="1:7" ht="15.75" customHeight="1">
      <c r="A58" s="788" t="s">
        <v>756</v>
      </c>
      <c r="B58" s="788"/>
      <c r="C58" s="788"/>
      <c r="D58" s="788"/>
      <c r="E58" s="788"/>
      <c r="F58" s="788"/>
      <c r="G58" s="788"/>
    </row>
    <row r="59" spans="2:7" ht="7.5" customHeight="1" thickBot="1">
      <c r="B59" s="718"/>
      <c r="C59" s="718"/>
      <c r="D59" s="718"/>
      <c r="E59" s="718"/>
      <c r="F59" s="719"/>
      <c r="G59" s="719"/>
    </row>
    <row r="60" spans="1:7" ht="47.25" customHeight="1">
      <c r="A60" s="779" t="s">
        <v>1599</v>
      </c>
      <c r="B60" s="781" t="s">
        <v>1600</v>
      </c>
      <c r="C60" s="714" t="s">
        <v>1469</v>
      </c>
      <c r="D60" s="715" t="s">
        <v>638</v>
      </c>
      <c r="E60" s="716" t="s">
        <v>639</v>
      </c>
      <c r="F60" s="717" t="s">
        <v>201</v>
      </c>
      <c r="G60" s="783" t="s">
        <v>1642</v>
      </c>
    </row>
    <row r="61" spans="1:7" ht="11.25" customHeight="1" thickBot="1">
      <c r="A61" s="780"/>
      <c r="B61" s="782"/>
      <c r="C61" s="403" t="s">
        <v>724</v>
      </c>
      <c r="D61" s="121" t="s">
        <v>724</v>
      </c>
      <c r="E61" s="423" t="s">
        <v>724</v>
      </c>
      <c r="F61" s="404" t="s">
        <v>724</v>
      </c>
      <c r="G61" s="784"/>
    </row>
    <row r="62" spans="1:7" ht="12" customHeight="1">
      <c r="A62" s="42" t="s">
        <v>726</v>
      </c>
      <c r="B62" s="47" t="s">
        <v>775</v>
      </c>
      <c r="C62" s="282">
        <v>200</v>
      </c>
      <c r="D62" s="362">
        <v>90000</v>
      </c>
      <c r="E62" s="282">
        <v>156040</v>
      </c>
      <c r="F62" s="282">
        <v>191633.6</v>
      </c>
      <c r="G62" s="283">
        <f>(F62/E62)*100</f>
        <v>122.81056139451422</v>
      </c>
    </row>
    <row r="63" spans="1:7" ht="24" customHeight="1">
      <c r="A63" s="42" t="s">
        <v>726</v>
      </c>
      <c r="B63" s="408" t="s">
        <v>76</v>
      </c>
      <c r="C63" s="44">
        <v>-40272.1</v>
      </c>
      <c r="D63" s="96">
        <v>-64937</v>
      </c>
      <c r="E63" s="60">
        <v>-65785</v>
      </c>
      <c r="F63" s="44">
        <v>-42393.5</v>
      </c>
      <c r="G63" s="283">
        <f>(F63/E63)*100</f>
        <v>64.44250209014213</v>
      </c>
    </row>
    <row r="64" spans="1:7" ht="24" customHeight="1">
      <c r="A64" s="42" t="s">
        <v>726</v>
      </c>
      <c r="B64" s="114" t="s">
        <v>1725</v>
      </c>
      <c r="C64" s="46">
        <v>127428.5</v>
      </c>
      <c r="D64" s="361">
        <v>314153</v>
      </c>
      <c r="E64" s="60">
        <v>737536.6</v>
      </c>
      <c r="F64" s="46">
        <v>-60502.3</v>
      </c>
      <c r="G64" s="283">
        <f>(F64/E64)*100</f>
        <v>-8.203294589041413</v>
      </c>
    </row>
    <row r="65" spans="1:7" ht="24" customHeight="1" thickBot="1">
      <c r="A65" s="42" t="s">
        <v>726</v>
      </c>
      <c r="B65" s="113" t="s">
        <v>776</v>
      </c>
      <c r="C65" s="44">
        <v>-220607</v>
      </c>
      <c r="D65" s="47">
        <v>0</v>
      </c>
      <c r="E65" s="60">
        <v>0</v>
      </c>
      <c r="F65" s="44">
        <v>265284</v>
      </c>
      <c r="G65" s="284" t="s">
        <v>777</v>
      </c>
    </row>
    <row r="66" spans="1:13" s="326" customFormat="1" ht="18.75" customHeight="1" thickBot="1">
      <c r="A66" s="630" t="s">
        <v>1604</v>
      </c>
      <c r="B66" s="631"/>
      <c r="C66" s="632">
        <f>SUM(C62:C65)</f>
        <v>-133250.6</v>
      </c>
      <c r="D66" s="632">
        <f>SUM(D62:D65)</f>
        <v>339216</v>
      </c>
      <c r="E66" s="632">
        <f>SUM(E62:E65)</f>
        <v>827791.6</v>
      </c>
      <c r="F66" s="632">
        <f>SUM(F62:F65)</f>
        <v>354021.8</v>
      </c>
      <c r="G66" s="633">
        <f>(F66/E66)*100</f>
        <v>42.76702010506026</v>
      </c>
      <c r="H66"/>
      <c r="I66"/>
      <c r="J66"/>
      <c r="K66"/>
      <c r="L66"/>
      <c r="M66" s="325"/>
    </row>
    <row r="67" spans="1:12" s="325" customFormat="1" ht="18.75" customHeight="1" thickBot="1" thickTop="1">
      <c r="A67" s="419" t="s">
        <v>757</v>
      </c>
      <c r="B67" s="628"/>
      <c r="C67" s="424" t="s">
        <v>777</v>
      </c>
      <c r="D67" s="425">
        <f>SUM(D56:D65)</f>
        <v>1345896</v>
      </c>
      <c r="E67" s="730">
        <f>SUM(E56:E65)</f>
        <v>2214645.7</v>
      </c>
      <c r="F67" s="730">
        <f>SUM(F56:F65)</f>
        <v>2016255.6</v>
      </c>
      <c r="G67" s="629" t="s">
        <v>777</v>
      </c>
      <c r="H67"/>
      <c r="I67"/>
      <c r="J67"/>
      <c r="K67"/>
      <c r="L67"/>
    </row>
    <row r="68" spans="1:13" s="62" customFormat="1" ht="15" customHeight="1">
      <c r="A68"/>
      <c r="B68"/>
      <c r="C68" s="61"/>
      <c r="D68"/>
      <c r="E68"/>
      <c r="F68" s="13"/>
      <c r="G68" s="12"/>
      <c r="H68"/>
      <c r="I68"/>
      <c r="J68"/>
      <c r="K68"/>
      <c r="L68"/>
      <c r="M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6" ht="12.75">
      <c r="A83"/>
      <c r="B83"/>
      <c r="C83"/>
      <c r="D83"/>
      <c r="E83"/>
      <c r="F83" s="12"/>
    </row>
    <row r="84" spans="1:6" ht="12.75">
      <c r="A84"/>
      <c r="B84"/>
      <c r="C84"/>
      <c r="D84"/>
      <c r="E84"/>
      <c r="F84" s="12"/>
    </row>
    <row r="85" spans="1:6" ht="12.75">
      <c r="A85"/>
      <c r="B85"/>
      <c r="C85"/>
      <c r="D85"/>
      <c r="E85"/>
      <c r="F85" s="12"/>
    </row>
    <row r="86" spans="1:6" ht="12.75">
      <c r="A86"/>
      <c r="B86"/>
      <c r="C86"/>
      <c r="D86"/>
      <c r="E86"/>
      <c r="F86" s="12"/>
    </row>
    <row r="87" spans="1:6" ht="12.75">
      <c r="A87"/>
      <c r="B87"/>
      <c r="C87"/>
      <c r="D87"/>
      <c r="E87"/>
      <c r="F87" s="12"/>
    </row>
    <row r="88" spans="1:6" ht="12.75">
      <c r="A88"/>
      <c r="B88"/>
      <c r="C88"/>
      <c r="D88"/>
      <c r="E88"/>
      <c r="F88" s="12"/>
    </row>
    <row r="89" spans="1:6" ht="12.75">
      <c r="A89"/>
      <c r="B89"/>
      <c r="C89"/>
      <c r="D89"/>
      <c r="E89"/>
      <c r="F89" s="12"/>
    </row>
    <row r="90" spans="1:6" ht="12.75">
      <c r="A90"/>
      <c r="B90"/>
      <c r="C90"/>
      <c r="D90"/>
      <c r="E90"/>
      <c r="F90" s="12"/>
    </row>
    <row r="91" spans="1:6" ht="12.75">
      <c r="A91"/>
      <c r="B91"/>
      <c r="C91"/>
      <c r="D91"/>
      <c r="E91"/>
      <c r="F91" s="12"/>
    </row>
    <row r="92" spans="1:6" ht="12.75">
      <c r="A92"/>
      <c r="B92"/>
      <c r="C92"/>
      <c r="D92"/>
      <c r="E92"/>
      <c r="F92" s="12"/>
    </row>
    <row r="93" spans="1:6" ht="12.75">
      <c r="A93"/>
      <c r="B93"/>
      <c r="C93"/>
      <c r="D93"/>
      <c r="E93"/>
      <c r="F93" s="12"/>
    </row>
    <row r="94" spans="1:6" ht="12.75">
      <c r="A94"/>
      <c r="B94"/>
      <c r="C94"/>
      <c r="D94"/>
      <c r="E94"/>
      <c r="F94" s="12"/>
    </row>
    <row r="95" spans="1:6" ht="12.75">
      <c r="A95"/>
      <c r="B95"/>
      <c r="C95"/>
      <c r="D95"/>
      <c r="E95"/>
      <c r="F95" s="12"/>
    </row>
    <row r="96" spans="1:6" ht="12.75">
      <c r="A96"/>
      <c r="B96"/>
      <c r="C96"/>
      <c r="D96"/>
      <c r="E96"/>
      <c r="F96" s="12"/>
    </row>
    <row r="97" spans="1:6" ht="12.75">
      <c r="A97"/>
      <c r="B97"/>
      <c r="C97"/>
      <c r="D97"/>
      <c r="E97"/>
      <c r="F97" s="12"/>
    </row>
    <row r="98" spans="1:6" ht="12.75">
      <c r="A98"/>
      <c r="B98"/>
      <c r="C98"/>
      <c r="D98"/>
      <c r="E98"/>
      <c r="F98" s="12"/>
    </row>
    <row r="99" spans="1:6" ht="12.75">
      <c r="A99"/>
      <c r="B99"/>
      <c r="C99"/>
      <c r="D99"/>
      <c r="E99"/>
      <c r="F99" s="12"/>
    </row>
    <row r="100" spans="1:6" ht="12.75">
      <c r="A100"/>
      <c r="B100"/>
      <c r="C100"/>
      <c r="D100"/>
      <c r="E100"/>
      <c r="F100" s="12"/>
    </row>
    <row r="101" spans="1:6" ht="12.75">
      <c r="A101"/>
      <c r="B101"/>
      <c r="C101"/>
      <c r="D101"/>
      <c r="E101"/>
      <c r="F101" s="12"/>
    </row>
    <row r="102" spans="1:6" ht="12.75">
      <c r="A102"/>
      <c r="B102"/>
      <c r="C102"/>
      <c r="D102"/>
      <c r="E102"/>
      <c r="F102" s="12"/>
    </row>
    <row r="103" spans="1:6" ht="12.75">
      <c r="A103"/>
      <c r="B103"/>
      <c r="C103"/>
      <c r="D103"/>
      <c r="E103"/>
      <c r="F103" s="12"/>
    </row>
    <row r="104" spans="1:6" ht="12.75">
      <c r="A104"/>
      <c r="B104"/>
      <c r="C104"/>
      <c r="D104"/>
      <c r="E104"/>
      <c r="F104" s="12"/>
    </row>
    <row r="105" spans="1:6" ht="12.75">
      <c r="A105"/>
      <c r="B105"/>
      <c r="C105"/>
      <c r="D105"/>
      <c r="E105"/>
      <c r="F105" s="12"/>
    </row>
    <row r="106" spans="1:6" ht="12.75">
      <c r="A106"/>
      <c r="B106"/>
      <c r="C106"/>
      <c r="D106"/>
      <c r="E106"/>
      <c r="F106" s="12"/>
    </row>
    <row r="107" spans="1:6" ht="12.75">
      <c r="A107"/>
      <c r="B107"/>
      <c r="C107"/>
      <c r="D107"/>
      <c r="E107"/>
      <c r="F107" s="12"/>
    </row>
    <row r="108" spans="1:6" ht="12.75">
      <c r="A108"/>
      <c r="B108"/>
      <c r="C108"/>
      <c r="D108"/>
      <c r="E108"/>
      <c r="F108" s="12"/>
    </row>
    <row r="109" spans="1:6" ht="12.75">
      <c r="A109"/>
      <c r="B109"/>
      <c r="C109"/>
      <c r="D109"/>
      <c r="E109"/>
      <c r="F109" s="12"/>
    </row>
    <row r="110" spans="1:6" ht="12.75">
      <c r="A110"/>
      <c r="B110"/>
      <c r="C110"/>
      <c r="D110"/>
      <c r="E110"/>
      <c r="F110" s="12"/>
    </row>
    <row r="111" spans="1:6" ht="12.75">
      <c r="A111"/>
      <c r="B111"/>
      <c r="C111"/>
      <c r="D111"/>
      <c r="E111"/>
      <c r="F111" s="12"/>
    </row>
    <row r="112" spans="1:6" ht="12.75">
      <c r="A112"/>
      <c r="B112"/>
      <c r="C112"/>
      <c r="D112"/>
      <c r="E112"/>
      <c r="F112" s="12"/>
    </row>
    <row r="113" spans="1:6" ht="12.75">
      <c r="A113"/>
      <c r="B113"/>
      <c r="C113"/>
      <c r="D113"/>
      <c r="E113"/>
      <c r="F113" s="12"/>
    </row>
    <row r="114" spans="1:6" ht="12.75">
      <c r="A114"/>
      <c r="B114"/>
      <c r="C114"/>
      <c r="D114"/>
      <c r="E114"/>
      <c r="F114" s="12"/>
    </row>
    <row r="115" spans="1:6" ht="12.75">
      <c r="A115"/>
      <c r="B115"/>
      <c r="C115"/>
      <c r="D115"/>
      <c r="E115"/>
      <c r="F115" s="12"/>
    </row>
    <row r="116" spans="1:6" ht="12.75">
      <c r="A116"/>
      <c r="B116"/>
      <c r="C116"/>
      <c r="D116"/>
      <c r="E116"/>
      <c r="F116" s="12"/>
    </row>
    <row r="117" spans="1:6" ht="12.75">
      <c r="A117"/>
      <c r="B117"/>
      <c r="C117"/>
      <c r="D117"/>
      <c r="E117"/>
      <c r="F117" s="12"/>
    </row>
    <row r="118" spans="1:6" ht="12.75">
      <c r="A118"/>
      <c r="B118"/>
      <c r="C118"/>
      <c r="D118"/>
      <c r="E118"/>
      <c r="F118" s="12"/>
    </row>
    <row r="119" spans="1:6" ht="12.75">
      <c r="A119"/>
      <c r="B119"/>
      <c r="C119"/>
      <c r="D119"/>
      <c r="E119"/>
      <c r="F119" s="12"/>
    </row>
    <row r="120" spans="1:6" ht="12.75">
      <c r="A120"/>
      <c r="B120"/>
      <c r="C120"/>
      <c r="D120"/>
      <c r="E120"/>
      <c r="F120" s="12"/>
    </row>
    <row r="121" spans="1:6" ht="12.75">
      <c r="A121"/>
      <c r="B121"/>
      <c r="C121"/>
      <c r="D121"/>
      <c r="E121"/>
      <c r="F121" s="12"/>
    </row>
    <row r="122" spans="1:6" ht="12.75">
      <c r="A122"/>
      <c r="B122"/>
      <c r="C122"/>
      <c r="D122"/>
      <c r="E122"/>
      <c r="F122" s="12"/>
    </row>
    <row r="123" spans="1:6" ht="12.75">
      <c r="A123"/>
      <c r="B123"/>
      <c r="C123"/>
      <c r="D123"/>
      <c r="E123"/>
      <c r="F123" s="12"/>
    </row>
    <row r="124" spans="1:6" ht="12.75">
      <c r="A124"/>
      <c r="B124"/>
      <c r="C124"/>
      <c r="D124"/>
      <c r="E124"/>
      <c r="F124" s="12"/>
    </row>
    <row r="125" spans="1:6" ht="12.75">
      <c r="A125"/>
      <c r="B125"/>
      <c r="C125"/>
      <c r="D125"/>
      <c r="E125"/>
      <c r="F125" s="12"/>
    </row>
    <row r="126" spans="1:6" ht="12.75">
      <c r="A126"/>
      <c r="B126"/>
      <c r="C126"/>
      <c r="D126"/>
      <c r="E126"/>
      <c r="F126" s="12"/>
    </row>
    <row r="1713" ht="18.75" customHeight="1"/>
  </sheetData>
  <mergeCells count="8">
    <mergeCell ref="A60:A61"/>
    <mergeCell ref="B60:B61"/>
    <mergeCell ref="G60:G61"/>
    <mergeCell ref="C1:G1"/>
    <mergeCell ref="B1:B3"/>
    <mergeCell ref="A58:G58"/>
    <mergeCell ref="G2:G3"/>
    <mergeCell ref="A1:A3"/>
  </mergeCells>
  <printOptions horizontalCentered="1"/>
  <pageMargins left="0.7480314960629921" right="0.6692913385826772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 CE,tučné"&amp;12PŘEHLED HOSPODAŘENÍ ZA &amp;UROK  2001&amp;U -  P Ř  Í J M Y</oddHeader>
    <oddFooter>&amp;C&amp;P
&amp;RSumář příjmů</oddFooter>
  </headerFooter>
  <rowBreaks count="1" manualBreakCount="1">
    <brk id="5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7"/>
  <sheetViews>
    <sheetView workbookViewId="0" topLeftCell="A1">
      <selection activeCell="B4" sqref="B4"/>
    </sheetView>
  </sheetViews>
  <sheetFormatPr defaultColWidth="9.00390625" defaultRowHeight="12.75"/>
  <cols>
    <col min="1" max="1" width="9.125" style="18" customWidth="1"/>
    <col min="2" max="2" width="43.25390625" style="1" customWidth="1"/>
    <col min="3" max="3" width="10.75390625" style="0" customWidth="1"/>
    <col min="4" max="5" width="12.00390625" style="13" customWidth="1"/>
    <col min="6" max="6" width="9.125" style="1" customWidth="1"/>
    <col min="7" max="7" width="11.25390625" style="0" bestFit="1" customWidth="1"/>
    <col min="8" max="8" width="10.25390625" style="1" bestFit="1" customWidth="1"/>
    <col min="9" max="16384" width="9.125" style="1" customWidth="1"/>
  </cols>
  <sheetData>
    <row r="1" spans="1:5" ht="12.75" customHeight="1">
      <c r="A1" s="874" t="s">
        <v>1321</v>
      </c>
      <c r="B1" s="856" t="s">
        <v>1363</v>
      </c>
      <c r="C1" s="877" t="s">
        <v>772</v>
      </c>
      <c r="D1" s="878"/>
      <c r="E1" s="879"/>
    </row>
    <row r="2" spans="1:9" s="73" customFormat="1" ht="39" customHeight="1">
      <c r="A2" s="875"/>
      <c r="B2" s="869"/>
      <c r="C2" s="446" t="s">
        <v>638</v>
      </c>
      <c r="D2" s="342" t="s">
        <v>639</v>
      </c>
      <c r="E2" s="205" t="s">
        <v>202</v>
      </c>
      <c r="G2"/>
      <c r="H2" s="1"/>
      <c r="I2" s="1"/>
    </row>
    <row r="3" spans="1:9" ht="12" customHeight="1">
      <c r="A3" s="876"/>
      <c r="B3" s="857"/>
      <c r="C3" s="445" t="s">
        <v>1290</v>
      </c>
      <c r="D3" s="206" t="s">
        <v>1290</v>
      </c>
      <c r="E3" s="207" t="s">
        <v>1290</v>
      </c>
      <c r="H3" s="13"/>
      <c r="I3" s="14"/>
    </row>
    <row r="4" spans="1:9" s="220" customFormat="1" ht="11.25" customHeight="1">
      <c r="A4" s="161">
        <v>5111</v>
      </c>
      <c r="B4" s="188" t="s">
        <v>369</v>
      </c>
      <c r="C4" s="56">
        <v>75375</v>
      </c>
      <c r="D4" s="60">
        <v>83283.6</v>
      </c>
      <c r="E4" s="219">
        <v>81746.23</v>
      </c>
      <c r="G4"/>
      <c r="H4" s="1"/>
      <c r="I4" s="1"/>
    </row>
    <row r="5" spans="1:5" ht="11.25" customHeight="1">
      <c r="A5" s="197">
        <v>5112</v>
      </c>
      <c r="B5" s="114" t="s">
        <v>524</v>
      </c>
      <c r="C5" s="56">
        <v>5765</v>
      </c>
      <c r="D5" s="57">
        <v>7620.7</v>
      </c>
      <c r="E5" s="213">
        <v>7316.2</v>
      </c>
    </row>
    <row r="6" spans="1:5" ht="22.5">
      <c r="A6" s="197">
        <v>5116</v>
      </c>
      <c r="B6" s="114" t="s">
        <v>1322</v>
      </c>
      <c r="C6" s="56">
        <v>50</v>
      </c>
      <c r="D6" s="57">
        <v>50</v>
      </c>
      <c r="E6" s="213">
        <v>34.9</v>
      </c>
    </row>
    <row r="7" spans="1:5" ht="11.25" customHeight="1">
      <c r="A7" s="197">
        <v>5119</v>
      </c>
      <c r="B7" s="114" t="s">
        <v>1323</v>
      </c>
      <c r="C7" s="56">
        <v>265</v>
      </c>
      <c r="D7" s="57">
        <v>445</v>
      </c>
      <c r="E7" s="213">
        <v>452.9</v>
      </c>
    </row>
    <row r="8" spans="1:5" ht="23.25" customHeight="1">
      <c r="A8" s="197">
        <v>5121</v>
      </c>
      <c r="B8" s="114" t="s">
        <v>1324</v>
      </c>
      <c r="C8" s="56">
        <v>20574</v>
      </c>
      <c r="D8" s="57">
        <v>22566.6</v>
      </c>
      <c r="E8" s="213">
        <v>22247.7</v>
      </c>
    </row>
    <row r="9" spans="1:5" ht="11.25" customHeight="1">
      <c r="A9" s="197">
        <v>5122</v>
      </c>
      <c r="B9" s="114" t="s">
        <v>1325</v>
      </c>
      <c r="C9" s="56">
        <v>7124</v>
      </c>
      <c r="D9" s="57">
        <v>7814.8</v>
      </c>
      <c r="E9" s="213">
        <v>7518.6</v>
      </c>
    </row>
    <row r="10" spans="1:9" ht="11.25" customHeight="1">
      <c r="A10" s="197">
        <v>5128</v>
      </c>
      <c r="B10" s="114" t="s">
        <v>1326</v>
      </c>
      <c r="C10" s="56">
        <v>240</v>
      </c>
      <c r="D10" s="57">
        <v>266</v>
      </c>
      <c r="E10" s="213">
        <v>246</v>
      </c>
      <c r="H10" s="63"/>
      <c r="I10" s="63"/>
    </row>
    <row r="11" spans="1:5" ht="11.25" customHeight="1">
      <c r="A11" s="197">
        <v>5129</v>
      </c>
      <c r="B11" s="114" t="s">
        <v>1327</v>
      </c>
      <c r="C11" s="56">
        <v>45</v>
      </c>
      <c r="D11" s="57">
        <v>45</v>
      </c>
      <c r="E11" s="213">
        <v>43.8</v>
      </c>
    </row>
    <row r="12" spans="1:5" ht="11.25" customHeight="1">
      <c r="A12" s="197">
        <v>5131</v>
      </c>
      <c r="B12" s="114" t="s">
        <v>636</v>
      </c>
      <c r="C12" s="56">
        <v>0</v>
      </c>
      <c r="D12" s="57">
        <v>123</v>
      </c>
      <c r="E12" s="213">
        <v>123</v>
      </c>
    </row>
    <row r="13" spans="1:5" ht="11.25" customHeight="1">
      <c r="A13" s="197">
        <v>5132</v>
      </c>
      <c r="B13" s="114" t="s">
        <v>574</v>
      </c>
      <c r="C13" s="56">
        <v>92</v>
      </c>
      <c r="D13" s="57">
        <v>90.4</v>
      </c>
      <c r="E13" s="213">
        <v>79.5</v>
      </c>
    </row>
    <row r="14" spans="1:5" ht="11.25" customHeight="1">
      <c r="A14" s="197">
        <v>5134</v>
      </c>
      <c r="B14" s="114" t="s">
        <v>546</v>
      </c>
      <c r="C14" s="56">
        <v>789</v>
      </c>
      <c r="D14" s="57">
        <v>781.2</v>
      </c>
      <c r="E14" s="213">
        <v>709.1</v>
      </c>
    </row>
    <row r="15" spans="1:9" s="23" customFormat="1" ht="11.25" customHeight="1">
      <c r="A15" s="197">
        <v>5136</v>
      </c>
      <c r="B15" s="114" t="s">
        <v>547</v>
      </c>
      <c r="C15" s="56">
        <v>1322</v>
      </c>
      <c r="D15" s="57">
        <v>1487.1</v>
      </c>
      <c r="E15" s="213">
        <v>1440.7</v>
      </c>
      <c r="G15"/>
      <c r="H15" s="1"/>
      <c r="I15" s="1"/>
    </row>
    <row r="16" spans="1:9" s="23" customFormat="1" ht="11.25" customHeight="1">
      <c r="A16" s="197">
        <v>5137</v>
      </c>
      <c r="B16" s="114" t="s">
        <v>1328</v>
      </c>
      <c r="C16" s="56">
        <v>2090</v>
      </c>
      <c r="D16" s="57">
        <v>5905.2</v>
      </c>
      <c r="E16" s="213">
        <v>5800.3</v>
      </c>
      <c r="G16"/>
      <c r="H16" s="1"/>
      <c r="I16" s="1"/>
    </row>
    <row r="17" spans="1:9" s="23" customFormat="1" ht="11.25" customHeight="1">
      <c r="A17" s="197">
        <v>5138</v>
      </c>
      <c r="B17" s="114" t="s">
        <v>1509</v>
      </c>
      <c r="C17" s="56">
        <v>400</v>
      </c>
      <c r="D17" s="57">
        <v>440</v>
      </c>
      <c r="E17" s="213">
        <v>439.1</v>
      </c>
      <c r="G17"/>
      <c r="H17" s="1"/>
      <c r="I17" s="1"/>
    </row>
    <row r="18" spans="1:9" s="23" customFormat="1" ht="11.25" customHeight="1">
      <c r="A18" s="197">
        <v>5139</v>
      </c>
      <c r="B18" s="114" t="s">
        <v>485</v>
      </c>
      <c r="C18" s="56">
        <v>5315</v>
      </c>
      <c r="D18" s="57">
        <v>6665.7</v>
      </c>
      <c r="E18" s="213">
        <v>6807.4</v>
      </c>
      <c r="G18"/>
      <c r="H18" s="1"/>
      <c r="I18" s="1"/>
    </row>
    <row r="19" spans="1:9" s="23" customFormat="1" ht="11.25" customHeight="1">
      <c r="A19" s="197">
        <v>5141</v>
      </c>
      <c r="B19" s="114" t="s">
        <v>1329</v>
      </c>
      <c r="C19" s="56">
        <v>31317</v>
      </c>
      <c r="D19" s="57">
        <v>25646</v>
      </c>
      <c r="E19" s="213">
        <v>20420.4</v>
      </c>
      <c r="G19"/>
      <c r="H19" s="1"/>
      <c r="I19" s="1"/>
    </row>
    <row r="20" spans="1:9" s="23" customFormat="1" ht="11.25" customHeight="1">
      <c r="A20" s="197">
        <v>5142</v>
      </c>
      <c r="B20" s="114" t="s">
        <v>1330</v>
      </c>
      <c r="C20" s="56">
        <v>0</v>
      </c>
      <c r="D20" s="57">
        <v>0</v>
      </c>
      <c r="E20" s="213">
        <v>1.8</v>
      </c>
      <c r="G20"/>
      <c r="H20" s="1"/>
      <c r="I20" s="1"/>
    </row>
    <row r="21" spans="1:9" s="23" customFormat="1" ht="11.25" customHeight="1">
      <c r="A21" s="197">
        <v>5149</v>
      </c>
      <c r="B21" s="114" t="s">
        <v>311</v>
      </c>
      <c r="C21" s="56">
        <v>0</v>
      </c>
      <c r="D21" s="57">
        <v>0</v>
      </c>
      <c r="E21" s="213">
        <v>3290</v>
      </c>
      <c r="G21"/>
      <c r="H21" s="1"/>
      <c r="I21" s="1"/>
    </row>
    <row r="22" spans="1:9" s="23" customFormat="1" ht="11.25" customHeight="1">
      <c r="A22" s="197">
        <v>5151</v>
      </c>
      <c r="B22" s="114" t="s">
        <v>381</v>
      </c>
      <c r="C22" s="56">
        <v>4253</v>
      </c>
      <c r="D22" s="57">
        <v>3971.7</v>
      </c>
      <c r="E22" s="213">
        <v>2723.3</v>
      </c>
      <c r="G22"/>
      <c r="H22" s="1"/>
      <c r="I22" s="1"/>
    </row>
    <row r="23" spans="1:9" s="23" customFormat="1" ht="11.25" customHeight="1">
      <c r="A23" s="197">
        <v>5152</v>
      </c>
      <c r="B23" s="2" t="s">
        <v>207</v>
      </c>
      <c r="C23" s="56">
        <v>9075</v>
      </c>
      <c r="D23" s="57">
        <v>8433.2</v>
      </c>
      <c r="E23" s="213">
        <v>7349</v>
      </c>
      <c r="G23"/>
      <c r="H23" s="1"/>
      <c r="I23" s="1"/>
    </row>
    <row r="24" spans="1:9" s="23" customFormat="1" ht="11.25" customHeight="1">
      <c r="A24" s="197">
        <v>5153</v>
      </c>
      <c r="B24" s="114" t="s">
        <v>539</v>
      </c>
      <c r="C24" s="56">
        <v>213</v>
      </c>
      <c r="D24" s="57">
        <v>196</v>
      </c>
      <c r="E24" s="213">
        <v>158.1</v>
      </c>
      <c r="G24"/>
      <c r="H24" s="63"/>
      <c r="I24" s="63"/>
    </row>
    <row r="25" spans="1:9" s="23" customFormat="1" ht="11.25" customHeight="1">
      <c r="A25" s="197">
        <v>5154</v>
      </c>
      <c r="B25" s="114" t="s">
        <v>384</v>
      </c>
      <c r="C25" s="56">
        <v>8457</v>
      </c>
      <c r="D25" s="57">
        <v>8059</v>
      </c>
      <c r="E25" s="213">
        <v>6861.9</v>
      </c>
      <c r="G25"/>
      <c r="H25" s="1"/>
      <c r="I25" s="1"/>
    </row>
    <row r="26" spans="1:9" s="23" customFormat="1" ht="11.25" customHeight="1">
      <c r="A26" s="197">
        <v>5156</v>
      </c>
      <c r="B26" s="114" t="s">
        <v>387</v>
      </c>
      <c r="C26" s="56">
        <v>1947</v>
      </c>
      <c r="D26" s="57">
        <v>1897.6</v>
      </c>
      <c r="E26" s="213">
        <v>1493.9</v>
      </c>
      <c r="G26"/>
      <c r="H26" s="13"/>
      <c r="I26" s="14"/>
    </row>
    <row r="27" spans="1:9" s="23" customFormat="1" ht="11.25" customHeight="1">
      <c r="A27" s="197">
        <v>5159</v>
      </c>
      <c r="B27" s="114" t="s">
        <v>312</v>
      </c>
      <c r="C27" s="56">
        <v>0</v>
      </c>
      <c r="D27" s="57">
        <v>1</v>
      </c>
      <c r="E27" s="213">
        <v>0.9</v>
      </c>
      <c r="G27"/>
      <c r="H27" s="13"/>
      <c r="I27" s="14"/>
    </row>
    <row r="28" spans="1:9" s="23" customFormat="1" ht="11.25" customHeight="1">
      <c r="A28" s="197">
        <v>5161</v>
      </c>
      <c r="B28" s="114" t="s">
        <v>579</v>
      </c>
      <c r="C28" s="56">
        <v>3625</v>
      </c>
      <c r="D28" s="57">
        <v>3469.5</v>
      </c>
      <c r="E28" s="213">
        <v>3190.4</v>
      </c>
      <c r="G28"/>
      <c r="H28" s="1"/>
      <c r="I28" s="1"/>
    </row>
    <row r="29" spans="1:9" s="23" customFormat="1" ht="11.25" customHeight="1">
      <c r="A29" s="197">
        <v>5162</v>
      </c>
      <c r="B29" s="114" t="s">
        <v>542</v>
      </c>
      <c r="C29" s="56">
        <v>4005</v>
      </c>
      <c r="D29" s="57">
        <v>3862.6</v>
      </c>
      <c r="E29" s="213">
        <v>3666.1</v>
      </c>
      <c r="G29"/>
      <c r="H29" s="1"/>
      <c r="I29" s="1"/>
    </row>
    <row r="30" spans="1:9" s="23" customFormat="1" ht="11.25" customHeight="1">
      <c r="A30" s="197">
        <v>5163</v>
      </c>
      <c r="B30" s="114" t="s">
        <v>486</v>
      </c>
      <c r="C30" s="56">
        <v>2591</v>
      </c>
      <c r="D30" s="57">
        <v>2851.3</v>
      </c>
      <c r="E30" s="213">
        <v>2660.3</v>
      </c>
      <c r="G30"/>
      <c r="H30" s="63"/>
      <c r="I30" s="1"/>
    </row>
    <row r="31" spans="1:9" s="23" customFormat="1" ht="11.25" customHeight="1">
      <c r="A31" s="197">
        <v>5164</v>
      </c>
      <c r="B31" s="114" t="s">
        <v>392</v>
      </c>
      <c r="C31" s="56">
        <v>2685</v>
      </c>
      <c r="D31" s="57">
        <v>2463.7</v>
      </c>
      <c r="E31" s="213">
        <v>2085.8</v>
      </c>
      <c r="G31"/>
      <c r="H31" s="63"/>
      <c r="I31" s="1"/>
    </row>
    <row r="32" spans="1:9" s="23" customFormat="1" ht="11.25" customHeight="1">
      <c r="A32" s="197">
        <v>5166</v>
      </c>
      <c r="B32" s="157" t="s">
        <v>591</v>
      </c>
      <c r="C32" s="56">
        <v>12069</v>
      </c>
      <c r="D32" s="57">
        <v>15618.7</v>
      </c>
      <c r="E32" s="221">
        <v>14336.2</v>
      </c>
      <c r="G32"/>
      <c r="H32" s="63"/>
      <c r="I32" s="1"/>
    </row>
    <row r="33" spans="1:9" s="23" customFormat="1" ht="11.25" customHeight="1">
      <c r="A33" s="197">
        <v>5167</v>
      </c>
      <c r="B33" s="157" t="s">
        <v>510</v>
      </c>
      <c r="C33" s="56">
        <v>1233</v>
      </c>
      <c r="D33" s="57">
        <v>1026.4</v>
      </c>
      <c r="E33" s="221">
        <v>660.6</v>
      </c>
      <c r="G33"/>
      <c r="H33" s="63"/>
      <c r="I33" s="1"/>
    </row>
    <row r="34" spans="1:9" s="23" customFormat="1" ht="11.25" customHeight="1">
      <c r="A34" s="197">
        <v>5168</v>
      </c>
      <c r="B34" s="157" t="s">
        <v>1331</v>
      </c>
      <c r="C34" s="56">
        <v>13188</v>
      </c>
      <c r="D34" s="57">
        <v>13726.5</v>
      </c>
      <c r="E34" s="221">
        <v>12501</v>
      </c>
      <c r="G34"/>
      <c r="H34"/>
      <c r="I34" s="1"/>
    </row>
    <row r="35" spans="1:9" s="23" customFormat="1" ht="11.25" customHeight="1">
      <c r="A35" s="197">
        <v>5169</v>
      </c>
      <c r="B35" s="157" t="s">
        <v>511</v>
      </c>
      <c r="C35" s="56">
        <v>114385</v>
      </c>
      <c r="D35" s="57">
        <v>117399</v>
      </c>
      <c r="E35" s="221">
        <v>109965.9</v>
      </c>
      <c r="G35"/>
      <c r="H35"/>
      <c r="I35" s="1"/>
    </row>
    <row r="36" spans="1:9" s="23" customFormat="1" ht="11.25" customHeight="1">
      <c r="A36" s="197">
        <v>5171</v>
      </c>
      <c r="B36" s="157" t="s">
        <v>613</v>
      </c>
      <c r="C36" s="56">
        <v>35979</v>
      </c>
      <c r="D36" s="57">
        <v>43226</v>
      </c>
      <c r="E36" s="221">
        <v>35007.8</v>
      </c>
      <c r="G36"/>
      <c r="H36"/>
      <c r="I36" s="1"/>
    </row>
    <row r="37" spans="1:9" s="23" customFormat="1" ht="11.25" customHeight="1">
      <c r="A37" s="197">
        <v>5172</v>
      </c>
      <c r="B37" s="157" t="s">
        <v>328</v>
      </c>
      <c r="C37" s="56">
        <v>525</v>
      </c>
      <c r="D37" s="57">
        <v>1719.1</v>
      </c>
      <c r="E37" s="221">
        <v>1645.4</v>
      </c>
      <c r="G37"/>
      <c r="H37"/>
      <c r="I37" s="1"/>
    </row>
    <row r="38" spans="1:9" s="23" customFormat="1" ht="11.25" customHeight="1">
      <c r="A38" s="197">
        <v>5173</v>
      </c>
      <c r="B38" s="157" t="s">
        <v>1332</v>
      </c>
      <c r="C38" s="56">
        <v>910</v>
      </c>
      <c r="D38" s="57">
        <v>976.9</v>
      </c>
      <c r="E38" s="221">
        <v>848.2</v>
      </c>
      <c r="G38"/>
      <c r="H38"/>
      <c r="I38" s="1"/>
    </row>
    <row r="39" spans="1:9" s="23" customFormat="1" ht="11.25" customHeight="1">
      <c r="A39" s="197">
        <v>5174</v>
      </c>
      <c r="B39" s="157" t="s">
        <v>11</v>
      </c>
      <c r="C39" s="56">
        <v>110</v>
      </c>
      <c r="D39" s="57">
        <v>80</v>
      </c>
      <c r="E39" s="221">
        <v>63.1</v>
      </c>
      <c r="G39"/>
      <c r="H39" s="63"/>
      <c r="I39" s="1"/>
    </row>
    <row r="40" spans="1:9" s="23" customFormat="1" ht="11.25" customHeight="1">
      <c r="A40" s="197">
        <v>5175</v>
      </c>
      <c r="B40" s="157" t="s">
        <v>475</v>
      </c>
      <c r="C40" s="56">
        <v>648</v>
      </c>
      <c r="D40" s="57">
        <v>661</v>
      </c>
      <c r="E40" s="221">
        <v>585.5</v>
      </c>
      <c r="G40"/>
      <c r="H40" s="63"/>
      <c r="I40" s="1"/>
    </row>
    <row r="41" spans="1:9" s="23" customFormat="1" ht="11.25" customHeight="1">
      <c r="A41" s="197">
        <v>5178</v>
      </c>
      <c r="B41" s="157" t="s">
        <v>1333</v>
      </c>
      <c r="C41" s="56">
        <v>5700</v>
      </c>
      <c r="D41" s="57">
        <v>6717</v>
      </c>
      <c r="E41" s="221">
        <v>6619.1</v>
      </c>
      <c r="G41"/>
      <c r="H41" s="63"/>
      <c r="I41" s="1"/>
    </row>
    <row r="42" spans="1:9" s="23" customFormat="1" ht="11.25" customHeight="1">
      <c r="A42" s="197">
        <v>5179</v>
      </c>
      <c r="B42" s="157" t="s">
        <v>1582</v>
      </c>
      <c r="C42" s="56">
        <v>250</v>
      </c>
      <c r="D42" s="57">
        <v>250</v>
      </c>
      <c r="E42" s="221">
        <v>223.6</v>
      </c>
      <c r="G42"/>
      <c r="H42" s="63"/>
      <c r="I42" s="1"/>
    </row>
    <row r="43" spans="1:9" s="23" customFormat="1" ht="11.25" customHeight="1">
      <c r="A43" s="197">
        <v>5189</v>
      </c>
      <c r="B43" s="157" t="s">
        <v>1283</v>
      </c>
      <c r="C43" s="56">
        <v>19</v>
      </c>
      <c r="D43" s="57">
        <v>4</v>
      </c>
      <c r="E43" s="221">
        <v>3.9</v>
      </c>
      <c r="G43"/>
      <c r="H43" s="63"/>
      <c r="I43" s="1"/>
    </row>
    <row r="44" spans="1:9" s="23" customFormat="1" ht="11.25" customHeight="1">
      <c r="A44" s="197">
        <v>5192</v>
      </c>
      <c r="B44" s="157" t="s">
        <v>1334</v>
      </c>
      <c r="C44" s="56">
        <v>38</v>
      </c>
      <c r="D44" s="57">
        <v>78</v>
      </c>
      <c r="E44" s="221">
        <v>76.7</v>
      </c>
      <c r="G44"/>
      <c r="H44" s="63"/>
      <c r="I44" s="1"/>
    </row>
    <row r="45" spans="1:9" s="23" customFormat="1" ht="11.25" customHeight="1">
      <c r="A45" s="197">
        <v>5194</v>
      </c>
      <c r="B45" s="157" t="s">
        <v>521</v>
      </c>
      <c r="C45" s="56">
        <v>195</v>
      </c>
      <c r="D45" s="57">
        <v>232</v>
      </c>
      <c r="E45" s="221">
        <v>217.6</v>
      </c>
      <c r="G45"/>
      <c r="H45" s="63"/>
      <c r="I45" s="1"/>
    </row>
    <row r="46" spans="1:9" s="23" customFormat="1" ht="12" customHeight="1">
      <c r="A46" s="190">
        <v>51</v>
      </c>
      <c r="B46" s="222" t="s">
        <v>1335</v>
      </c>
      <c r="C46" s="223">
        <f>SUM(C4:C45)</f>
        <v>372863</v>
      </c>
      <c r="D46" s="224">
        <f>SUM(D4:D45)</f>
        <v>400150.5</v>
      </c>
      <c r="E46" s="225">
        <f>SUM(E4:E45)</f>
        <v>371661.9299999999</v>
      </c>
      <c r="G46"/>
      <c r="H46" s="63"/>
      <c r="I46" s="1"/>
    </row>
    <row r="47" spans="1:8" s="152" customFormat="1" ht="22.5" customHeight="1">
      <c r="A47" s="197">
        <v>5212</v>
      </c>
      <c r="B47" s="157" t="s">
        <v>1336</v>
      </c>
      <c r="C47" s="56">
        <v>1235</v>
      </c>
      <c r="D47" s="57">
        <v>986</v>
      </c>
      <c r="E47" s="221">
        <v>709.9</v>
      </c>
      <c r="G47"/>
      <c r="H47" s="226"/>
    </row>
    <row r="48" spans="1:9" s="227" customFormat="1" ht="22.5" customHeight="1">
      <c r="A48" s="197">
        <v>5213</v>
      </c>
      <c r="B48" s="157" t="s">
        <v>1337</v>
      </c>
      <c r="C48" s="56">
        <v>153901</v>
      </c>
      <c r="D48" s="57">
        <v>154539</v>
      </c>
      <c r="E48" s="221">
        <v>154539</v>
      </c>
      <c r="G48"/>
      <c r="H48" s="228"/>
      <c r="I48" s="147"/>
    </row>
    <row r="49" spans="1:9" s="23" customFormat="1" ht="11.25" customHeight="1">
      <c r="A49" s="197">
        <v>5219</v>
      </c>
      <c r="B49" s="157" t="s">
        <v>1285</v>
      </c>
      <c r="C49" s="56">
        <v>1600</v>
      </c>
      <c r="D49" s="57">
        <v>3328.1</v>
      </c>
      <c r="E49" s="221">
        <v>3304.4</v>
      </c>
      <c r="G49"/>
      <c r="H49" s="63"/>
      <c r="I49" s="1"/>
    </row>
    <row r="50" spans="1:9" s="23" customFormat="1" ht="12" customHeight="1">
      <c r="A50" s="197">
        <v>5221</v>
      </c>
      <c r="B50" s="157" t="s">
        <v>781</v>
      </c>
      <c r="C50" s="56">
        <v>100</v>
      </c>
      <c r="D50" s="57">
        <v>212</v>
      </c>
      <c r="E50" s="221">
        <v>212</v>
      </c>
      <c r="G50"/>
      <c r="H50" s="63"/>
      <c r="I50" s="1"/>
    </row>
    <row r="51" spans="1:9" s="23" customFormat="1" ht="12" customHeight="1">
      <c r="A51" s="197">
        <v>5222</v>
      </c>
      <c r="B51" s="157" t="s">
        <v>1338</v>
      </c>
      <c r="C51" s="56">
        <v>1450</v>
      </c>
      <c r="D51" s="57">
        <v>1483</v>
      </c>
      <c r="E51" s="221">
        <v>1483</v>
      </c>
      <c r="G51"/>
      <c r="H51" s="63"/>
      <c r="I51" s="1"/>
    </row>
    <row r="52" spans="1:9" s="23" customFormat="1" ht="12" customHeight="1">
      <c r="A52" s="197">
        <v>5223</v>
      </c>
      <c r="B52" s="157" t="s">
        <v>1339</v>
      </c>
      <c r="C52" s="56">
        <v>1910</v>
      </c>
      <c r="D52" s="57">
        <v>2260</v>
      </c>
      <c r="E52" s="221">
        <v>2252</v>
      </c>
      <c r="G52"/>
      <c r="H52" s="63"/>
      <c r="I52" s="1"/>
    </row>
    <row r="53" spans="1:9" s="23" customFormat="1" ht="12" customHeight="1">
      <c r="A53" s="197">
        <v>5224</v>
      </c>
      <c r="B53" s="157" t="s">
        <v>1340</v>
      </c>
      <c r="C53" s="56">
        <v>225</v>
      </c>
      <c r="D53" s="57">
        <v>0</v>
      </c>
      <c r="E53" s="221">
        <v>0</v>
      </c>
      <c r="G53"/>
      <c r="H53" s="63"/>
      <c r="I53" s="1"/>
    </row>
    <row r="54" spans="1:9" s="23" customFormat="1" ht="11.25" customHeight="1">
      <c r="A54" s="197">
        <v>5229</v>
      </c>
      <c r="B54" s="157" t="s">
        <v>1341</v>
      </c>
      <c r="C54" s="56">
        <v>16522</v>
      </c>
      <c r="D54" s="57">
        <v>18399.1</v>
      </c>
      <c r="E54" s="221">
        <v>18256.1</v>
      </c>
      <c r="G54"/>
      <c r="H54" s="63"/>
      <c r="I54" s="1"/>
    </row>
    <row r="55" spans="1:9" s="23" customFormat="1" ht="24" customHeight="1">
      <c r="A55" s="229">
        <v>52</v>
      </c>
      <c r="B55" s="222" t="s">
        <v>1342</v>
      </c>
      <c r="C55" s="223">
        <f>SUM(C47:C54)</f>
        <v>176943</v>
      </c>
      <c r="D55" s="224">
        <f>SUM(D47:D54)</f>
        <v>181207.2</v>
      </c>
      <c r="E55" s="225">
        <f>SUM(E47:E54)</f>
        <v>180756.4</v>
      </c>
      <c r="G55"/>
      <c r="H55" s="63"/>
      <c r="I55" s="1"/>
    </row>
    <row r="56" spans="1:8" s="152" customFormat="1" ht="11.25" customHeight="1">
      <c r="A56" s="197">
        <v>5321</v>
      </c>
      <c r="B56" s="157" t="s">
        <v>538</v>
      </c>
      <c r="C56" s="56">
        <v>515</v>
      </c>
      <c r="D56" s="57">
        <v>460</v>
      </c>
      <c r="E56" s="221">
        <v>446.4</v>
      </c>
      <c r="G56"/>
      <c r="H56" s="226"/>
    </row>
    <row r="57" spans="1:9" s="23" customFormat="1" ht="12" customHeight="1">
      <c r="A57" s="197">
        <v>5331</v>
      </c>
      <c r="B57" s="157" t="s">
        <v>1343</v>
      </c>
      <c r="C57" s="56">
        <v>220572</v>
      </c>
      <c r="D57" s="57">
        <v>505593.8</v>
      </c>
      <c r="E57" s="221">
        <v>505309.4</v>
      </c>
      <c r="G57"/>
      <c r="H57" s="63"/>
      <c r="I57" s="1"/>
    </row>
    <row r="58" spans="1:9" s="23" customFormat="1" ht="12" customHeight="1">
      <c r="A58" s="197">
        <v>5332</v>
      </c>
      <c r="B58" s="157" t="s">
        <v>1286</v>
      </c>
      <c r="C58" s="56">
        <v>0</v>
      </c>
      <c r="D58" s="57">
        <v>40</v>
      </c>
      <c r="E58" s="221">
        <v>40</v>
      </c>
      <c r="G58"/>
      <c r="H58" s="63"/>
      <c r="I58" s="1"/>
    </row>
    <row r="59" spans="1:9" s="23" customFormat="1" ht="12" customHeight="1">
      <c r="A59" s="197">
        <v>5339</v>
      </c>
      <c r="B59" s="157" t="s">
        <v>1344</v>
      </c>
      <c r="C59" s="56">
        <v>15</v>
      </c>
      <c r="D59" s="57">
        <v>180</v>
      </c>
      <c r="E59" s="221">
        <v>180</v>
      </c>
      <c r="G59"/>
      <c r="H59" s="63"/>
      <c r="I59" s="1"/>
    </row>
    <row r="60" spans="1:9" s="23" customFormat="1" ht="12" customHeight="1">
      <c r="A60" s="197">
        <v>5361</v>
      </c>
      <c r="B60" s="157" t="s">
        <v>410</v>
      </c>
      <c r="C60" s="56">
        <v>382</v>
      </c>
      <c r="D60" s="57">
        <v>357</v>
      </c>
      <c r="E60" s="221">
        <v>322</v>
      </c>
      <c r="G60"/>
      <c r="H60" s="63"/>
      <c r="I60" s="1"/>
    </row>
    <row r="61" spans="1:9" s="23" customFormat="1" ht="12" customHeight="1">
      <c r="A61" s="197">
        <v>5362</v>
      </c>
      <c r="B61" s="157" t="s">
        <v>1515</v>
      </c>
      <c r="C61" s="56">
        <v>24849</v>
      </c>
      <c r="D61" s="57">
        <v>75722.5</v>
      </c>
      <c r="E61" s="221">
        <v>224097.9</v>
      </c>
      <c r="G61"/>
      <c r="H61" s="63"/>
      <c r="I61" s="1"/>
    </row>
    <row r="62" spans="1:9" s="23" customFormat="1" ht="12" customHeight="1">
      <c r="A62" s="197">
        <v>5363</v>
      </c>
      <c r="B62" s="157" t="s">
        <v>854</v>
      </c>
      <c r="C62" s="56">
        <v>0</v>
      </c>
      <c r="D62" s="57">
        <v>0</v>
      </c>
      <c r="E62" s="221">
        <v>3662</v>
      </c>
      <c r="G62"/>
      <c r="H62" s="63"/>
      <c r="I62" s="1"/>
    </row>
    <row r="63" spans="1:9" s="23" customFormat="1" ht="12" customHeight="1">
      <c r="A63" s="197">
        <v>5366</v>
      </c>
      <c r="B63" s="157" t="s">
        <v>1287</v>
      </c>
      <c r="C63" s="56">
        <v>0</v>
      </c>
      <c r="D63" s="57">
        <v>1702.3</v>
      </c>
      <c r="E63" s="221">
        <v>1702.3</v>
      </c>
      <c r="G63"/>
      <c r="H63" s="63"/>
      <c r="I63" s="1"/>
    </row>
    <row r="64" spans="1:9" s="23" customFormat="1" ht="24" customHeight="1">
      <c r="A64" s="229">
        <v>53</v>
      </c>
      <c r="B64" s="222" t="s">
        <v>1345</v>
      </c>
      <c r="C64" s="230">
        <f>SUM(C56:C61)</f>
        <v>246333</v>
      </c>
      <c r="D64" s="224">
        <f>SUM(D56:D63)</f>
        <v>584055.6000000001</v>
      </c>
      <c r="E64" s="225">
        <f>SUM(E56:E63)</f>
        <v>735760.0000000001</v>
      </c>
      <c r="G64"/>
      <c r="H64" s="63"/>
      <c r="I64" s="1"/>
    </row>
    <row r="65" spans="1:8" s="152" customFormat="1" ht="11.25" customHeight="1">
      <c r="A65" s="197">
        <v>5410</v>
      </c>
      <c r="B65" s="157" t="s">
        <v>563</v>
      </c>
      <c r="C65" s="56">
        <v>41800</v>
      </c>
      <c r="D65" s="57">
        <v>50207</v>
      </c>
      <c r="E65" s="221">
        <v>50663.3</v>
      </c>
      <c r="G65"/>
      <c r="H65" s="226"/>
    </row>
    <row r="66" spans="1:9" s="23" customFormat="1" ht="12" customHeight="1">
      <c r="A66" s="197">
        <v>5492</v>
      </c>
      <c r="B66" s="157" t="s">
        <v>1346</v>
      </c>
      <c r="C66" s="56">
        <v>50</v>
      </c>
      <c r="D66" s="57">
        <v>50</v>
      </c>
      <c r="E66" s="221">
        <v>48</v>
      </c>
      <c r="G66"/>
      <c r="H66" s="63"/>
      <c r="I66" s="1"/>
    </row>
    <row r="67" spans="1:9" s="23" customFormat="1" ht="12" customHeight="1">
      <c r="A67" s="197">
        <v>5493</v>
      </c>
      <c r="B67" s="157" t="s">
        <v>1288</v>
      </c>
      <c r="C67" s="56">
        <v>15</v>
      </c>
      <c r="D67" s="57">
        <v>70</v>
      </c>
      <c r="E67" s="221">
        <v>70</v>
      </c>
      <c r="G67"/>
      <c r="H67" s="63"/>
      <c r="I67" s="1"/>
    </row>
    <row r="68" spans="1:9" s="23" customFormat="1" ht="12" customHeight="1">
      <c r="A68" s="197">
        <v>5494</v>
      </c>
      <c r="B68" s="157" t="s">
        <v>1348</v>
      </c>
      <c r="C68" s="56">
        <v>100</v>
      </c>
      <c r="D68" s="57">
        <v>100</v>
      </c>
      <c r="E68" s="221">
        <v>0</v>
      </c>
      <c r="G68"/>
      <c r="H68" s="63"/>
      <c r="I68" s="1"/>
    </row>
    <row r="69" spans="1:9" s="23" customFormat="1" ht="12" customHeight="1">
      <c r="A69" s="197">
        <v>5499</v>
      </c>
      <c r="B69" s="157" t="s">
        <v>1347</v>
      </c>
      <c r="C69" s="56">
        <v>1240</v>
      </c>
      <c r="D69" s="57">
        <v>1145.5</v>
      </c>
      <c r="E69" s="221">
        <v>1009.3</v>
      </c>
      <c r="G69"/>
      <c r="H69" s="63"/>
      <c r="I69" s="1"/>
    </row>
    <row r="70" spans="1:9" s="23" customFormat="1" ht="12" customHeight="1">
      <c r="A70" s="190">
        <v>54</v>
      </c>
      <c r="B70" s="222" t="s">
        <v>1348</v>
      </c>
      <c r="C70" s="230">
        <f>SUM(C65:C69)</f>
        <v>43205</v>
      </c>
      <c r="D70" s="224">
        <f>SUM(D65:D69)</f>
        <v>51572.5</v>
      </c>
      <c r="E70" s="225">
        <f>SUM(E65:E69)</f>
        <v>51790.600000000006</v>
      </c>
      <c r="G70"/>
      <c r="H70" s="63"/>
      <c r="I70" s="1"/>
    </row>
    <row r="71" spans="1:9" s="23" customFormat="1" ht="11.25" customHeight="1">
      <c r="A71" s="197">
        <v>5660</v>
      </c>
      <c r="B71" s="157" t="s">
        <v>1349</v>
      </c>
      <c r="C71" s="56">
        <v>300</v>
      </c>
      <c r="D71" s="57">
        <v>468</v>
      </c>
      <c r="E71" s="221">
        <v>456</v>
      </c>
      <c r="G71"/>
      <c r="H71" s="63"/>
      <c r="I71" s="1"/>
    </row>
    <row r="72" spans="1:8" s="152" customFormat="1" ht="12" customHeight="1">
      <c r="A72" s="190">
        <v>56</v>
      </c>
      <c r="B72" s="222" t="s">
        <v>1350</v>
      </c>
      <c r="C72" s="230">
        <f>SUM(C71:C71)</f>
        <v>300</v>
      </c>
      <c r="D72" s="224">
        <f>SUM(D71:D71)</f>
        <v>468</v>
      </c>
      <c r="E72" s="225">
        <f>SUM(E71:E71)</f>
        <v>456</v>
      </c>
      <c r="G72"/>
      <c r="H72" s="226"/>
    </row>
    <row r="73" spans="1:8" ht="11.25" customHeight="1">
      <c r="A73" s="197">
        <v>5901</v>
      </c>
      <c r="B73" s="157" t="s">
        <v>164</v>
      </c>
      <c r="C73" s="56">
        <v>4091</v>
      </c>
      <c r="D73" s="57">
        <v>0</v>
      </c>
      <c r="E73" s="221">
        <v>0</v>
      </c>
      <c r="G73" s="1"/>
      <c r="H73" s="63"/>
    </row>
    <row r="74" spans="1:9" s="23" customFormat="1" ht="12" customHeight="1">
      <c r="A74" s="197">
        <v>5909</v>
      </c>
      <c r="B74" s="157" t="s">
        <v>1351</v>
      </c>
      <c r="C74" s="56">
        <v>3208</v>
      </c>
      <c r="D74" s="57">
        <v>4608.3</v>
      </c>
      <c r="E74" s="221">
        <v>4807.6</v>
      </c>
      <c r="G74"/>
      <c r="H74" s="63"/>
      <c r="I74" s="1"/>
    </row>
    <row r="75" spans="1:8" s="152" customFormat="1" ht="12" customHeight="1" thickBot="1">
      <c r="A75" s="231">
        <v>59</v>
      </c>
      <c r="B75" s="232" t="s">
        <v>1351</v>
      </c>
      <c r="C75" s="233">
        <f>SUM(C73:C74)</f>
        <v>7299</v>
      </c>
      <c r="D75" s="234">
        <f>SUM(D73:D74)</f>
        <v>4608.3</v>
      </c>
      <c r="E75" s="235">
        <f>SUM(E73:E74)</f>
        <v>4807.6</v>
      </c>
      <c r="G75"/>
      <c r="H75" s="226"/>
    </row>
    <row r="76" spans="1:9" s="23" customFormat="1" ht="12" customHeight="1" thickBot="1">
      <c r="A76" s="236" t="s">
        <v>777</v>
      </c>
      <c r="B76" s="237" t="s">
        <v>1617</v>
      </c>
      <c r="C76" s="238">
        <f>SUM(C46+C55+C64+C70+C72+C75)</f>
        <v>846943</v>
      </c>
      <c r="D76" s="239">
        <f>SUM(D46+D55+D64+D70+D72+D75)</f>
        <v>1222062.1</v>
      </c>
      <c r="E76" s="240">
        <f>SUM(E46+E55+E64+E70+E72+E75)</f>
        <v>1345232.5300000003</v>
      </c>
      <c r="G76" s="13"/>
      <c r="H76" s="32"/>
      <c r="I76" s="1"/>
    </row>
    <row r="77" spans="1:8" s="152" customFormat="1" ht="11.25" customHeight="1">
      <c r="A77" s="241">
        <v>6111</v>
      </c>
      <c r="B77" s="242" t="s">
        <v>328</v>
      </c>
      <c r="C77" s="74">
        <v>5500</v>
      </c>
      <c r="D77" s="243">
        <v>6461.3</v>
      </c>
      <c r="E77" s="244">
        <v>5170</v>
      </c>
      <c r="G77" s="13"/>
      <c r="H77" s="723"/>
    </row>
    <row r="78" spans="1:8" s="218" customFormat="1" ht="11.25" customHeight="1">
      <c r="A78" s="197">
        <v>6119</v>
      </c>
      <c r="B78" s="114" t="s">
        <v>1352</v>
      </c>
      <c r="C78" s="56">
        <v>5000</v>
      </c>
      <c r="D78" s="57">
        <v>6942.4</v>
      </c>
      <c r="E78" s="213">
        <v>3727.1</v>
      </c>
      <c r="G78" s="13"/>
      <c r="H78" s="543"/>
    </row>
    <row r="79" spans="1:9" s="23" customFormat="1" ht="11.25" customHeight="1">
      <c r="A79" s="197">
        <v>6121</v>
      </c>
      <c r="B79" s="114" t="s">
        <v>1353</v>
      </c>
      <c r="C79" s="56">
        <v>350990</v>
      </c>
      <c r="D79" s="57">
        <v>699382.7</v>
      </c>
      <c r="E79" s="213">
        <v>516471.8</v>
      </c>
      <c r="G79"/>
      <c r="H79" s="63"/>
      <c r="I79" s="1"/>
    </row>
    <row r="80" spans="1:9" s="23" customFormat="1" ht="11.25" customHeight="1">
      <c r="A80" s="197">
        <v>6122</v>
      </c>
      <c r="B80" s="114" t="s">
        <v>1354</v>
      </c>
      <c r="C80" s="56">
        <v>2220</v>
      </c>
      <c r="D80" s="57">
        <v>4484.3</v>
      </c>
      <c r="E80" s="213">
        <v>2015.5</v>
      </c>
      <c r="G80"/>
      <c r="H80" s="63"/>
      <c r="I80" s="1"/>
    </row>
    <row r="81" spans="1:8" ht="11.25" customHeight="1">
      <c r="A81" s="197">
        <v>6125</v>
      </c>
      <c r="B81" s="114" t="s">
        <v>329</v>
      </c>
      <c r="C81" s="56">
        <v>4500</v>
      </c>
      <c r="D81" s="57">
        <v>5672.3</v>
      </c>
      <c r="E81" s="213">
        <v>5672.3</v>
      </c>
      <c r="H81" s="63"/>
    </row>
    <row r="82" spans="1:8" ht="11.25" customHeight="1">
      <c r="A82" s="197">
        <v>6126</v>
      </c>
      <c r="B82" s="114" t="s">
        <v>1597</v>
      </c>
      <c r="C82" s="56">
        <v>13840</v>
      </c>
      <c r="D82" s="57">
        <v>32635</v>
      </c>
      <c r="E82" s="213">
        <v>18527.7</v>
      </c>
      <c r="H82" s="63"/>
    </row>
    <row r="83" spans="1:8" ht="11.25" customHeight="1">
      <c r="A83" s="197">
        <v>6127</v>
      </c>
      <c r="B83" s="114" t="s">
        <v>430</v>
      </c>
      <c r="C83" s="56">
        <v>0</v>
      </c>
      <c r="D83" s="57">
        <v>97</v>
      </c>
      <c r="E83" s="213">
        <v>96.8</v>
      </c>
      <c r="H83" s="63"/>
    </row>
    <row r="84" spans="1:8" ht="11.25" customHeight="1">
      <c r="A84" s="197">
        <v>6130</v>
      </c>
      <c r="B84" s="114" t="s">
        <v>342</v>
      </c>
      <c r="C84" s="56">
        <v>45000</v>
      </c>
      <c r="D84" s="57">
        <v>83816</v>
      </c>
      <c r="E84" s="213">
        <v>52280.1</v>
      </c>
      <c r="H84" s="63"/>
    </row>
    <row r="85" spans="1:8" ht="11.25" customHeight="1">
      <c r="A85" s="197">
        <v>6141</v>
      </c>
      <c r="B85" s="114" t="s">
        <v>1654</v>
      </c>
      <c r="C85" s="56">
        <v>0</v>
      </c>
      <c r="D85" s="57">
        <v>5</v>
      </c>
      <c r="E85" s="213">
        <v>43.1</v>
      </c>
      <c r="H85" s="63"/>
    </row>
    <row r="86" spans="1:5" ht="11.25" customHeight="1">
      <c r="A86" s="197">
        <v>6143</v>
      </c>
      <c r="B86" s="114" t="s">
        <v>1488</v>
      </c>
      <c r="C86" s="56">
        <v>0</v>
      </c>
      <c r="D86" s="57">
        <v>0</v>
      </c>
      <c r="E86" s="213">
        <v>3241.6</v>
      </c>
    </row>
    <row r="87" spans="1:5" ht="11.25" customHeight="1">
      <c r="A87" s="197">
        <v>6145</v>
      </c>
      <c r="B87" s="114" t="s">
        <v>7</v>
      </c>
      <c r="C87" s="56">
        <v>100</v>
      </c>
      <c r="D87" s="57">
        <v>100</v>
      </c>
      <c r="E87" s="213">
        <v>97.4</v>
      </c>
    </row>
    <row r="88" spans="1:9" s="23" customFormat="1" ht="11.25" customHeight="1">
      <c r="A88" s="197">
        <v>6149</v>
      </c>
      <c r="B88" s="114" t="s">
        <v>1355</v>
      </c>
      <c r="C88" s="56">
        <v>1973</v>
      </c>
      <c r="D88" s="57">
        <v>5558</v>
      </c>
      <c r="E88" s="213">
        <v>4090.5</v>
      </c>
      <c r="G88"/>
      <c r="H88" s="1"/>
      <c r="I88" s="1"/>
    </row>
    <row r="89" spans="1:7" s="152" customFormat="1" ht="12" customHeight="1">
      <c r="A89" s="190">
        <v>61</v>
      </c>
      <c r="B89" s="195" t="s">
        <v>1356</v>
      </c>
      <c r="C89" s="230">
        <f>SUM(C77:C88)</f>
        <v>429123</v>
      </c>
      <c r="D89" s="245">
        <f>SUM(D77:D88)</f>
        <v>845154</v>
      </c>
      <c r="E89" s="246">
        <f>SUM(E77:E88)</f>
        <v>611433.9</v>
      </c>
      <c r="G89"/>
    </row>
    <row r="90" spans="1:9" ht="22.5" customHeight="1">
      <c r="A90" s="197">
        <v>6313</v>
      </c>
      <c r="B90" s="157" t="s">
        <v>1357</v>
      </c>
      <c r="C90" s="56">
        <v>11000</v>
      </c>
      <c r="D90" s="57">
        <v>12000</v>
      </c>
      <c r="E90" s="213">
        <v>12000</v>
      </c>
      <c r="I90" s="63"/>
    </row>
    <row r="91" spans="1:9" ht="11.25" customHeight="1">
      <c r="A91" s="197">
        <v>6322</v>
      </c>
      <c r="B91" s="157" t="s">
        <v>1655</v>
      </c>
      <c r="C91" s="56">
        <v>0</v>
      </c>
      <c r="D91" s="57">
        <v>1125</v>
      </c>
      <c r="E91" s="213">
        <v>1125</v>
      </c>
      <c r="I91" s="63"/>
    </row>
    <row r="92" spans="1:9" ht="11.25" customHeight="1">
      <c r="A92" s="197">
        <v>6349</v>
      </c>
      <c r="B92" s="157" t="s">
        <v>1656</v>
      </c>
      <c r="C92" s="56">
        <v>0</v>
      </c>
      <c r="D92" s="57">
        <v>4067</v>
      </c>
      <c r="E92" s="213">
        <v>0</v>
      </c>
      <c r="I92" s="63"/>
    </row>
    <row r="93" spans="1:5" ht="11.25" customHeight="1">
      <c r="A93" s="197">
        <v>6351</v>
      </c>
      <c r="B93" s="114" t="s">
        <v>1358</v>
      </c>
      <c r="C93" s="56">
        <v>3630</v>
      </c>
      <c r="D93" s="57">
        <v>6120</v>
      </c>
      <c r="E93" s="213">
        <v>5890</v>
      </c>
    </row>
    <row r="94" spans="1:7" s="152" customFormat="1" ht="12" customHeight="1">
      <c r="A94" s="190">
        <v>63</v>
      </c>
      <c r="B94" s="195" t="s">
        <v>1359</v>
      </c>
      <c r="C94" s="248">
        <f>SUM(C90:C93)</f>
        <v>14630</v>
      </c>
      <c r="D94" s="224">
        <f>SUM(D90:D93)</f>
        <v>23312</v>
      </c>
      <c r="E94" s="249">
        <f>SUM(E90:E93)</f>
        <v>19015</v>
      </c>
      <c r="G94"/>
    </row>
    <row r="95" spans="1:5" ht="11.25" customHeight="1">
      <c r="A95" s="197">
        <v>6460</v>
      </c>
      <c r="B95" s="114" t="s">
        <v>1489</v>
      </c>
      <c r="C95" s="47">
        <v>55200</v>
      </c>
      <c r="D95" s="57">
        <v>55200</v>
      </c>
      <c r="E95" s="250">
        <v>40574.2</v>
      </c>
    </row>
    <row r="96" spans="1:7" s="152" customFormat="1" ht="12" customHeight="1">
      <c r="A96" s="190">
        <v>64</v>
      </c>
      <c r="B96" s="195" t="s">
        <v>1490</v>
      </c>
      <c r="C96" s="248">
        <f>SUM(C95)</f>
        <v>55200</v>
      </c>
      <c r="D96" s="129">
        <f>SUM(D95)</f>
        <v>55200</v>
      </c>
      <c r="E96" s="251">
        <f>SUM(E95)</f>
        <v>40574.2</v>
      </c>
      <c r="G96"/>
    </row>
    <row r="97" spans="1:9" s="218" customFormat="1" ht="11.25" customHeight="1">
      <c r="A97" s="197">
        <v>6901</v>
      </c>
      <c r="B97" s="114" t="s">
        <v>365</v>
      </c>
      <c r="C97" s="47">
        <v>0</v>
      </c>
      <c r="D97" s="57">
        <v>68917.6</v>
      </c>
      <c r="E97" s="250">
        <v>0</v>
      </c>
      <c r="F97" s="1"/>
      <c r="G97" s="14"/>
      <c r="H97" s="13"/>
      <c r="I97" s="257"/>
    </row>
    <row r="98" spans="1:9" s="218" customFormat="1" ht="12" customHeight="1" thickBot="1">
      <c r="A98" s="252">
        <v>69</v>
      </c>
      <c r="B98" s="253" t="s">
        <v>1360</v>
      </c>
      <c r="C98" s="254">
        <f>SUM(C97)</f>
        <v>0</v>
      </c>
      <c r="D98" s="255">
        <f>SUM(D97)</f>
        <v>68917.6</v>
      </c>
      <c r="E98" s="256">
        <f>SUM(E97)</f>
        <v>0</v>
      </c>
      <c r="G98"/>
      <c r="H98" s="258"/>
      <c r="I98" s="258"/>
    </row>
    <row r="99" spans="1:5" ht="13.5" thickBot="1">
      <c r="A99" s="605" t="s">
        <v>777</v>
      </c>
      <c r="B99" s="606" t="s">
        <v>88</v>
      </c>
      <c r="C99" s="607">
        <f>SUM(C89,C94,C96,C98)</f>
        <v>498953</v>
      </c>
      <c r="D99" s="608">
        <f>SUM(D89,D94,D96,D98)</f>
        <v>992583.6</v>
      </c>
      <c r="E99" s="609">
        <f>SUM(E89,E94,E96,E98)</f>
        <v>671023.1</v>
      </c>
    </row>
    <row r="100" spans="1:9" ht="19.5" customHeight="1" thickBot="1" thickTop="1">
      <c r="A100" s="880" t="s">
        <v>1361</v>
      </c>
      <c r="B100" s="873"/>
      <c r="C100" s="603">
        <f>SUM(C76+C99)</f>
        <v>1345896</v>
      </c>
      <c r="D100" s="604">
        <f>SUM(D76+D99)</f>
        <v>2214645.7</v>
      </c>
      <c r="E100" s="597">
        <f>SUM(E76+E99)</f>
        <v>2016255.6300000004</v>
      </c>
      <c r="I100" s="14"/>
    </row>
    <row r="101" spans="1:9" ht="11.25" customHeight="1">
      <c r="A101" s="724"/>
      <c r="B101" s="724"/>
      <c r="C101" s="725"/>
      <c r="D101" s="726"/>
      <c r="E101" s="726"/>
      <c r="I101" s="14"/>
    </row>
    <row r="102" spans="1:9" ht="11.25" customHeight="1">
      <c r="A102" s="724"/>
      <c r="B102" s="724"/>
      <c r="C102" s="725"/>
      <c r="D102" s="726"/>
      <c r="E102" s="726"/>
      <c r="I102" s="14"/>
    </row>
    <row r="103" spans="1:9" ht="11.25" customHeight="1">
      <c r="A103" s="724"/>
      <c r="B103" s="724"/>
      <c r="C103" s="725"/>
      <c r="D103" s="726"/>
      <c r="E103" s="726"/>
      <c r="I103" s="14"/>
    </row>
    <row r="104" spans="1:9" ht="11.25" customHeight="1">
      <c r="A104" s="724"/>
      <c r="B104" s="724"/>
      <c r="C104" s="725"/>
      <c r="D104" s="726"/>
      <c r="E104" s="726"/>
      <c r="I104" s="14"/>
    </row>
    <row r="105" spans="1:9" ht="11.25" customHeight="1">
      <c r="A105" s="724"/>
      <c r="B105" s="724"/>
      <c r="C105" s="725"/>
      <c r="D105" s="726"/>
      <c r="E105" s="726"/>
      <c r="I105" s="14"/>
    </row>
    <row r="106" spans="1:9" ht="11.25" customHeight="1">
      <c r="A106" s="724"/>
      <c r="B106" s="724"/>
      <c r="C106" s="725"/>
      <c r="D106" s="726"/>
      <c r="E106" s="726"/>
      <c r="I106" s="14"/>
    </row>
    <row r="107" spans="1:9" ht="11.25" customHeight="1">
      <c r="A107" s="724"/>
      <c r="B107" s="724"/>
      <c r="C107" s="725"/>
      <c r="D107" s="726"/>
      <c r="E107" s="726"/>
      <c r="I107" s="14"/>
    </row>
    <row r="108" spans="8:9" ht="12.75">
      <c r="H108"/>
      <c r="I108" s="14"/>
    </row>
    <row r="109" spans="8:9" ht="12.75">
      <c r="H109"/>
      <c r="I109" s="14"/>
    </row>
    <row r="110" spans="8:9" ht="12.75">
      <c r="H110"/>
      <c r="I110" s="14"/>
    </row>
    <row r="111" spans="8:9" ht="12.75">
      <c r="H111"/>
      <c r="I111" s="14"/>
    </row>
    <row r="112" spans="8:9" ht="12.75">
      <c r="H112"/>
      <c r="I112" s="14"/>
    </row>
    <row r="113" spans="8:9" ht="12.75">
      <c r="H113"/>
      <c r="I113" s="14"/>
    </row>
    <row r="114" spans="8:9" ht="12.75">
      <c r="H114"/>
      <c r="I114" s="14"/>
    </row>
    <row r="115" spans="8:9" ht="12.75">
      <c r="H115"/>
      <c r="I115" s="14"/>
    </row>
    <row r="146" spans="8:9" ht="12.75">
      <c r="H146"/>
      <c r="I146"/>
    </row>
    <row r="147" spans="8:9" ht="12.75">
      <c r="H147"/>
      <c r="I147"/>
    </row>
    <row r="148" spans="1:9" ht="12.75">
      <c r="A148" s="88"/>
      <c r="H148"/>
      <c r="I148"/>
    </row>
    <row r="149" spans="8:9" ht="12.75">
      <c r="H149"/>
      <c r="I149"/>
    </row>
    <row r="150" spans="8:9" ht="12.75">
      <c r="H150"/>
      <c r="I150"/>
    </row>
    <row r="151" spans="8:9" ht="12.75">
      <c r="H151"/>
      <c r="I151"/>
    </row>
    <row r="152" spans="8:9" ht="12.75">
      <c r="H152"/>
      <c r="I152"/>
    </row>
    <row r="153" spans="8:9" ht="12.75">
      <c r="H153"/>
      <c r="I153"/>
    </row>
    <row r="154" spans="8:9" ht="12.75">
      <c r="H154"/>
      <c r="I154"/>
    </row>
    <row r="155" spans="8:9" ht="12.75">
      <c r="H155"/>
      <c r="I155"/>
    </row>
    <row r="156" spans="8:9" ht="12.75">
      <c r="H156"/>
      <c r="I156"/>
    </row>
    <row r="157" spans="8:9" ht="12.75">
      <c r="H157"/>
      <c r="I157"/>
    </row>
    <row r="158" spans="8:9" ht="12.75">
      <c r="H158"/>
      <c r="I158"/>
    </row>
    <row r="159" spans="8:9" ht="12.75">
      <c r="H159"/>
      <c r="I159"/>
    </row>
    <row r="160" spans="8:9" ht="12.75">
      <c r="H160"/>
      <c r="I160"/>
    </row>
    <row r="161" spans="8:9" ht="12.75">
      <c r="H161"/>
      <c r="I161"/>
    </row>
    <row r="162" spans="8:9" ht="12.75">
      <c r="H162"/>
      <c r="I162"/>
    </row>
    <row r="163" spans="8:9" ht="12.75">
      <c r="H163"/>
      <c r="I163"/>
    </row>
    <row r="164" spans="8:9" ht="12.75">
      <c r="H164"/>
      <c r="I164"/>
    </row>
    <row r="165" spans="8:9" ht="12.75">
      <c r="H165"/>
      <c r="I165"/>
    </row>
    <row r="166" spans="8:9" ht="12.75">
      <c r="H166"/>
      <c r="I166"/>
    </row>
    <row r="167" spans="8:9" ht="12.75">
      <c r="H167"/>
      <c r="I167"/>
    </row>
    <row r="168" spans="8:9" ht="12.75">
      <c r="H168"/>
      <c r="I168"/>
    </row>
    <row r="169" spans="8:9" ht="12.75">
      <c r="H169"/>
      <c r="I169"/>
    </row>
    <row r="170" spans="8:9" ht="12.75">
      <c r="H170"/>
      <c r="I170"/>
    </row>
    <row r="171" spans="8:9" ht="12.75">
      <c r="H171"/>
      <c r="I171"/>
    </row>
    <row r="172" spans="8:9" ht="12.75">
      <c r="H172"/>
      <c r="I172"/>
    </row>
    <row r="173" spans="8:9" ht="12.75">
      <c r="H173"/>
      <c r="I173"/>
    </row>
    <row r="174" spans="8:9" ht="12.75">
      <c r="H174"/>
      <c r="I174"/>
    </row>
    <row r="175" spans="8:9" ht="12.75">
      <c r="H175"/>
      <c r="I175"/>
    </row>
    <row r="176" spans="8:9" ht="12.75">
      <c r="H176"/>
      <c r="I176"/>
    </row>
    <row r="177" spans="8:9" ht="12.75">
      <c r="H177"/>
      <c r="I177"/>
    </row>
  </sheetData>
  <mergeCells count="4">
    <mergeCell ref="A1:A3"/>
    <mergeCell ref="B1:B3"/>
    <mergeCell ref="C1:E1"/>
    <mergeCell ref="A100:B100"/>
  </mergeCells>
  <printOptions horizontalCentered="1"/>
  <pageMargins left="0.7874015748031497" right="0.75" top="0.984251968503937" bottom="0.984251968503937" header="0.5118110236220472" footer="0.5118110236220472"/>
  <pageSetup firstPageNumber="34" useFirstPageNumber="1" horizontalDpi="300" verticalDpi="300" orientation="portrait" paperSize="9" r:id="rId2"/>
  <headerFooter alignWithMargins="0">
    <oddHeader>&amp;C&amp;"Arial CE,tučné"&amp;12PŘEHLED HOSPODAŘENÍ ZA ROK  &amp;U2001&amp;U - VÝDAJE DLE POLOŽEK</oddHeader>
    <oddFooter>&amp;C&amp;P
&amp;RVýdaje dle položek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F72" sqref="F72"/>
    </sheetView>
  </sheetViews>
  <sheetFormatPr defaultColWidth="9.00390625" defaultRowHeight="12.75"/>
  <cols>
    <col min="1" max="1" width="9.75390625" style="18" customWidth="1"/>
    <col min="2" max="2" width="43.875" style="1" customWidth="1"/>
    <col min="3" max="3" width="10.625" style="1" customWidth="1"/>
    <col min="4" max="5" width="11.125" style="13" customWidth="1"/>
    <col min="6" max="6" width="9.75390625" style="0" bestFit="1" customWidth="1"/>
    <col min="7" max="16384" width="9.125" style="1" customWidth="1"/>
  </cols>
  <sheetData>
    <row r="1" spans="1:5" ht="12.75" customHeight="1">
      <c r="A1" s="866" t="s">
        <v>1293</v>
      </c>
      <c r="B1" s="856" t="s">
        <v>1363</v>
      </c>
      <c r="C1" s="870" t="s">
        <v>756</v>
      </c>
      <c r="D1" s="870"/>
      <c r="E1" s="871"/>
    </row>
    <row r="2" spans="1:6" s="73" customFormat="1" ht="39" customHeight="1">
      <c r="A2" s="867"/>
      <c r="B2" s="869"/>
      <c r="C2" s="444" t="s">
        <v>638</v>
      </c>
      <c r="D2" s="204" t="s">
        <v>639</v>
      </c>
      <c r="E2" s="205" t="s">
        <v>202</v>
      </c>
      <c r="F2"/>
    </row>
    <row r="3" spans="1:6" ht="12" customHeight="1">
      <c r="A3" s="868"/>
      <c r="B3" s="857"/>
      <c r="C3" s="447" t="s">
        <v>1290</v>
      </c>
      <c r="D3" s="398" t="s">
        <v>1290</v>
      </c>
      <c r="E3" s="399" t="s">
        <v>1290</v>
      </c>
      <c r="F3" s="1"/>
    </row>
    <row r="4" spans="1:6" ht="13.5" customHeight="1">
      <c r="A4" s="161">
        <v>8115</v>
      </c>
      <c r="B4" s="397" t="s">
        <v>71</v>
      </c>
      <c r="C4" s="56">
        <v>314153</v>
      </c>
      <c r="D4" s="60">
        <v>737536.6</v>
      </c>
      <c r="E4" s="219">
        <v>-60502.3</v>
      </c>
      <c r="F4" s="1"/>
    </row>
    <row r="5" spans="1:7" ht="12.75">
      <c r="A5" s="197">
        <v>8116</v>
      </c>
      <c r="B5" s="397" t="s">
        <v>1312</v>
      </c>
      <c r="C5" s="56">
        <v>0</v>
      </c>
      <c r="D5" s="57">
        <v>0</v>
      </c>
      <c r="E5" s="213">
        <v>265284</v>
      </c>
      <c r="G5"/>
    </row>
    <row r="6" spans="1:7" ht="12.75">
      <c r="A6" s="197">
        <v>8123</v>
      </c>
      <c r="B6" s="397" t="s">
        <v>1313</v>
      </c>
      <c r="C6" s="56">
        <v>90000</v>
      </c>
      <c r="D6" s="57">
        <v>156040</v>
      </c>
      <c r="E6" s="213">
        <v>191633.6</v>
      </c>
      <c r="G6"/>
    </row>
    <row r="7" spans="1:7" ht="13.5" thickBot="1">
      <c r="A7" s="598">
        <v>8124</v>
      </c>
      <c r="B7" s="599" t="s">
        <v>76</v>
      </c>
      <c r="C7" s="600">
        <v>-64937</v>
      </c>
      <c r="D7" s="601">
        <v>-65785</v>
      </c>
      <c r="E7" s="602">
        <v>-42393.5</v>
      </c>
      <c r="G7"/>
    </row>
    <row r="8" spans="1:6" s="218" customFormat="1" ht="19.5" customHeight="1" thickBot="1" thickTop="1">
      <c r="A8" s="872" t="s">
        <v>1311</v>
      </c>
      <c r="B8" s="873"/>
      <c r="C8" s="595">
        <f>SUM(C4:C7)</f>
        <v>339216</v>
      </c>
      <c r="D8" s="596">
        <f>SUM(D4:D7)</f>
        <v>827791.6</v>
      </c>
      <c r="E8" s="597">
        <f>SUM(E4:E7)</f>
        <v>354021.80000000005</v>
      </c>
      <c r="F8" s="12"/>
    </row>
    <row r="10" ht="12.75" customHeight="1">
      <c r="G10" s="271"/>
    </row>
    <row r="11" ht="12.75">
      <c r="G11" s="271"/>
    </row>
  </sheetData>
  <mergeCells count="4">
    <mergeCell ref="A1:A3"/>
    <mergeCell ref="B1:B3"/>
    <mergeCell ref="C1:E1"/>
    <mergeCell ref="A8:B8"/>
  </mergeCells>
  <printOptions/>
  <pageMargins left="0.75" right="0.75" top="1" bottom="1" header="0.4921259845" footer="0.4921259845"/>
  <pageSetup firstPageNumber="37" useFirstPageNumber="1" horizontalDpi="600" verticalDpi="600" orientation="portrait" paperSize="9" r:id="rId2"/>
  <headerFooter alignWithMargins="0">
    <oddHeader>&amp;C&amp;"Arial CE,tučné"&amp;12PŘEHLED HOSPODAŘENÍ ZA &amp;UROK  2001&amp;U - FINANCOVÁNÍ DLE POLOŽEK</oddHeader>
    <oddFooter>&amp;C&amp;P&amp;RFinancování  dle položek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B4" sqref="B4"/>
    </sheetView>
  </sheetViews>
  <sheetFormatPr defaultColWidth="9.00390625" defaultRowHeight="12.75"/>
  <cols>
    <col min="1" max="1" width="29.875" style="0" customWidth="1"/>
    <col min="2" max="12" width="10.00390625" style="0" customWidth="1"/>
    <col min="14" max="14" width="9.125" style="1" customWidth="1"/>
    <col min="15" max="15" width="10.375" style="1" bestFit="1" customWidth="1"/>
  </cols>
  <sheetData>
    <row r="1" spans="1:12" ht="13.5" thickBot="1">
      <c r="A1" s="27"/>
      <c r="B1" s="1"/>
      <c r="C1" s="1"/>
      <c r="D1" s="1"/>
      <c r="E1" s="1"/>
      <c r="F1" s="1"/>
      <c r="G1" s="1"/>
      <c r="H1" s="1"/>
      <c r="I1" s="1"/>
      <c r="J1" s="1"/>
      <c r="K1" s="1"/>
      <c r="L1" s="731" t="s">
        <v>99</v>
      </c>
    </row>
    <row r="2" spans="1:12" ht="12.75">
      <c r="A2" s="881" t="s">
        <v>1375</v>
      </c>
      <c r="B2" s="732">
        <v>1991</v>
      </c>
      <c r="C2" s="733">
        <v>1992</v>
      </c>
      <c r="D2" s="733">
        <v>1993</v>
      </c>
      <c r="E2" s="733">
        <v>1994</v>
      </c>
      <c r="F2" s="733">
        <v>1995</v>
      </c>
      <c r="G2" s="733">
        <v>1996</v>
      </c>
      <c r="H2" s="733">
        <v>1997</v>
      </c>
      <c r="I2" s="734">
        <v>1998</v>
      </c>
      <c r="J2" s="733">
        <v>1999</v>
      </c>
      <c r="K2" s="735">
        <v>2000</v>
      </c>
      <c r="L2" s="736">
        <v>2001</v>
      </c>
    </row>
    <row r="3" spans="1:12" ht="23.25" customHeight="1" thickBot="1">
      <c r="A3" s="882"/>
      <c r="B3" s="883" t="s">
        <v>1111</v>
      </c>
      <c r="C3" s="884"/>
      <c r="D3" s="884"/>
      <c r="E3" s="884"/>
      <c r="F3" s="884"/>
      <c r="G3" s="884"/>
      <c r="H3" s="884"/>
      <c r="I3" s="884"/>
      <c r="J3" s="884"/>
      <c r="K3" s="884"/>
      <c r="L3" s="885"/>
    </row>
    <row r="4" spans="1:12" ht="13.5" customHeight="1">
      <c r="A4" s="737" t="s">
        <v>1601</v>
      </c>
      <c r="B4" s="651">
        <v>84970</v>
      </c>
      <c r="C4" s="243">
        <v>172094</v>
      </c>
      <c r="D4" s="243">
        <v>268820</v>
      </c>
      <c r="E4" s="243">
        <v>442966</v>
      </c>
      <c r="F4" s="243">
        <v>509442</v>
      </c>
      <c r="G4" s="243">
        <v>621024.8</v>
      </c>
      <c r="H4" s="243">
        <v>637512</v>
      </c>
      <c r="I4" s="243">
        <v>718267.1</v>
      </c>
      <c r="J4" s="243">
        <v>869830.5</v>
      </c>
      <c r="K4" s="738">
        <v>1032207.8</v>
      </c>
      <c r="L4" s="244">
        <v>889411.5</v>
      </c>
    </row>
    <row r="5" spans="1:12" ht="13.5" customHeight="1">
      <c r="A5" s="739" t="s">
        <v>1602</v>
      </c>
      <c r="B5" s="44">
        <v>82380</v>
      </c>
      <c r="C5" s="60">
        <v>81014</v>
      </c>
      <c r="D5" s="60">
        <v>81770</v>
      </c>
      <c r="E5" s="60">
        <v>112084</v>
      </c>
      <c r="F5" s="60">
        <v>114544.6</v>
      </c>
      <c r="G5" s="60">
        <v>150321.5</v>
      </c>
      <c r="H5" s="60">
        <v>167254</v>
      </c>
      <c r="I5" s="60">
        <v>245675.1</v>
      </c>
      <c r="J5" s="60">
        <v>192574.2</v>
      </c>
      <c r="K5" s="247">
        <v>191040.2</v>
      </c>
      <c r="L5" s="213">
        <v>177337.2</v>
      </c>
    </row>
    <row r="6" spans="1:15" ht="17.25" customHeight="1">
      <c r="A6" s="739" t="s">
        <v>1112</v>
      </c>
      <c r="B6" s="44">
        <v>269079</v>
      </c>
      <c r="C6" s="60">
        <v>250123</v>
      </c>
      <c r="D6" s="60">
        <v>143609</v>
      </c>
      <c r="E6" s="60">
        <v>103485</v>
      </c>
      <c r="F6" s="60">
        <v>80232</v>
      </c>
      <c r="G6" s="60">
        <v>87156</v>
      </c>
      <c r="H6" s="60">
        <v>113385</v>
      </c>
      <c r="I6" s="60">
        <v>153130.5</v>
      </c>
      <c r="J6" s="60">
        <v>153437</v>
      </c>
      <c r="K6" s="247">
        <v>136342.5</v>
      </c>
      <c r="L6" s="213">
        <v>395469</v>
      </c>
      <c r="O6" s="740"/>
    </row>
    <row r="7" spans="1:15" ht="25.5" customHeight="1">
      <c r="A7" s="739" t="s">
        <v>1113</v>
      </c>
      <c r="B7" s="44">
        <v>4023</v>
      </c>
      <c r="C7" s="60">
        <v>29513</v>
      </c>
      <c r="D7" s="60">
        <v>29824</v>
      </c>
      <c r="E7" s="60">
        <v>37286</v>
      </c>
      <c r="F7" s="60">
        <v>5219</v>
      </c>
      <c r="G7" s="60">
        <v>4863</v>
      </c>
      <c r="H7" s="60" t="s">
        <v>1114</v>
      </c>
      <c r="I7" s="60" t="s">
        <v>1114</v>
      </c>
      <c r="J7" s="60" t="s">
        <v>1114</v>
      </c>
      <c r="K7" s="247" t="s">
        <v>1114</v>
      </c>
      <c r="L7" s="213" t="s">
        <v>1114</v>
      </c>
      <c r="O7" s="740"/>
    </row>
    <row r="8" spans="1:15" ht="12.75">
      <c r="A8" s="741" t="s">
        <v>1121</v>
      </c>
      <c r="B8" s="742">
        <f>SUM(B4:B7)</f>
        <v>440452</v>
      </c>
      <c r="C8" s="743">
        <f aca="true" t="shared" si="0" ref="C8:L8">SUM(C4:C7)</f>
        <v>532744</v>
      </c>
      <c r="D8" s="743">
        <f t="shared" si="0"/>
        <v>524023</v>
      </c>
      <c r="E8" s="743">
        <f t="shared" si="0"/>
        <v>695821</v>
      </c>
      <c r="F8" s="743">
        <f t="shared" si="0"/>
        <v>709437.6</v>
      </c>
      <c r="G8" s="743">
        <f t="shared" si="0"/>
        <v>863365.3</v>
      </c>
      <c r="H8" s="743">
        <f t="shared" si="0"/>
        <v>918151</v>
      </c>
      <c r="I8" s="743">
        <f t="shared" si="0"/>
        <v>1117072.7</v>
      </c>
      <c r="J8" s="743">
        <f t="shared" si="0"/>
        <v>1215841.7</v>
      </c>
      <c r="K8" s="743">
        <f t="shared" si="0"/>
        <v>1359590.5</v>
      </c>
      <c r="L8" s="744">
        <f t="shared" si="0"/>
        <v>1462217.7</v>
      </c>
      <c r="O8" s="740"/>
    </row>
    <row r="9" spans="1:12" ht="12.75">
      <c r="A9" s="739" t="s">
        <v>1120</v>
      </c>
      <c r="B9" s="44">
        <v>0</v>
      </c>
      <c r="C9" s="60">
        <v>15143</v>
      </c>
      <c r="D9" s="60">
        <v>25000</v>
      </c>
      <c r="E9" s="60">
        <v>0</v>
      </c>
      <c r="F9" s="60">
        <v>42619</v>
      </c>
      <c r="G9" s="60">
        <v>23000</v>
      </c>
      <c r="H9" s="60" t="s">
        <v>1114</v>
      </c>
      <c r="I9" s="60" t="s">
        <v>1114</v>
      </c>
      <c r="J9" s="60" t="s">
        <v>1114</v>
      </c>
      <c r="K9" s="247" t="s">
        <v>1114</v>
      </c>
      <c r="L9" s="213" t="s">
        <v>1114</v>
      </c>
    </row>
    <row r="10" spans="1:12" ht="12.75">
      <c r="A10" s="739" t="s">
        <v>179</v>
      </c>
      <c r="B10" s="44">
        <v>0</v>
      </c>
      <c r="C10" s="60">
        <v>39726</v>
      </c>
      <c r="D10" s="60">
        <v>111232</v>
      </c>
      <c r="E10" s="60">
        <v>40541</v>
      </c>
      <c r="F10" s="60">
        <v>35844</v>
      </c>
      <c r="G10" s="60">
        <v>106610</v>
      </c>
      <c r="H10" s="60">
        <v>122342</v>
      </c>
      <c r="I10" s="60">
        <v>189869.7</v>
      </c>
      <c r="J10" s="60">
        <v>872736.1</v>
      </c>
      <c r="K10" s="247">
        <v>560841.3</v>
      </c>
      <c r="L10" s="213">
        <v>134026.3</v>
      </c>
    </row>
    <row r="11" spans="1:12" ht="12.75">
      <c r="A11" s="739" t="s">
        <v>1115</v>
      </c>
      <c r="B11" s="44">
        <v>11193</v>
      </c>
      <c r="C11" s="60">
        <v>27613</v>
      </c>
      <c r="D11" s="60">
        <v>9001</v>
      </c>
      <c r="E11" s="60">
        <v>99149</v>
      </c>
      <c r="F11" s="60">
        <v>140911</v>
      </c>
      <c r="G11" s="60">
        <v>198857</v>
      </c>
      <c r="H11" s="60">
        <v>14202</v>
      </c>
      <c r="I11" s="60">
        <v>18839.6</v>
      </c>
      <c r="J11" s="60">
        <v>68162.2</v>
      </c>
      <c r="K11" s="247">
        <v>120578.5</v>
      </c>
      <c r="L11" s="213">
        <v>65989.8</v>
      </c>
    </row>
    <row r="12" spans="1:12" ht="12.75">
      <c r="A12" s="739" t="s">
        <v>1116</v>
      </c>
      <c r="B12" s="44">
        <v>20157</v>
      </c>
      <c r="C12" s="60">
        <v>8600</v>
      </c>
      <c r="D12" s="60">
        <v>33090</v>
      </c>
      <c r="E12" s="60">
        <v>1828</v>
      </c>
      <c r="F12" s="60">
        <v>163183</v>
      </c>
      <c r="G12" s="60">
        <v>203712</v>
      </c>
      <c r="H12" s="60" t="s">
        <v>1114</v>
      </c>
      <c r="I12" s="60" t="s">
        <v>1114</v>
      </c>
      <c r="J12" s="60" t="s">
        <v>1114</v>
      </c>
      <c r="K12" s="247" t="s">
        <v>1114</v>
      </c>
      <c r="L12" s="213" t="s">
        <v>1114</v>
      </c>
    </row>
    <row r="13" spans="1:12" ht="13.5" thickBot="1">
      <c r="A13" s="745" t="s">
        <v>179</v>
      </c>
      <c r="B13" s="746">
        <f>SUM(B9:B12)</f>
        <v>31350</v>
      </c>
      <c r="C13" s="747">
        <f aca="true" t="shared" si="1" ref="C13:L13">SUM(C9:C12)</f>
        <v>91082</v>
      </c>
      <c r="D13" s="747">
        <f t="shared" si="1"/>
        <v>178323</v>
      </c>
      <c r="E13" s="747">
        <f t="shared" si="1"/>
        <v>141518</v>
      </c>
      <c r="F13" s="747">
        <f t="shared" si="1"/>
        <v>382557</v>
      </c>
      <c r="G13" s="747">
        <f t="shared" si="1"/>
        <v>532179</v>
      </c>
      <c r="H13" s="747">
        <f t="shared" si="1"/>
        <v>136544</v>
      </c>
      <c r="I13" s="747">
        <f t="shared" si="1"/>
        <v>208709.30000000002</v>
      </c>
      <c r="J13" s="747">
        <f t="shared" si="1"/>
        <v>940898.2999999999</v>
      </c>
      <c r="K13" s="747">
        <f t="shared" si="1"/>
        <v>681419.8</v>
      </c>
      <c r="L13" s="748">
        <f t="shared" si="1"/>
        <v>200016.09999999998</v>
      </c>
    </row>
    <row r="14" spans="1:12" ht="13.5" thickTop="1">
      <c r="A14" s="749" t="s">
        <v>1107</v>
      </c>
      <c r="B14" s="750">
        <f>SUM(B8+B13)</f>
        <v>471802</v>
      </c>
      <c r="C14" s="211">
        <f aca="true" t="shared" si="2" ref="C14:L14">SUM(C8+C13)</f>
        <v>623826</v>
      </c>
      <c r="D14" s="211">
        <f t="shared" si="2"/>
        <v>702346</v>
      </c>
      <c r="E14" s="211">
        <f t="shared" si="2"/>
        <v>837339</v>
      </c>
      <c r="F14" s="211">
        <f t="shared" si="2"/>
        <v>1091994.6</v>
      </c>
      <c r="G14" s="211">
        <f t="shared" si="2"/>
        <v>1395544.3</v>
      </c>
      <c r="H14" s="211">
        <f t="shared" si="2"/>
        <v>1054695</v>
      </c>
      <c r="I14" s="211">
        <f t="shared" si="2"/>
        <v>1325782</v>
      </c>
      <c r="J14" s="211">
        <f t="shared" si="2"/>
        <v>2156740</v>
      </c>
      <c r="K14" s="211">
        <f t="shared" si="2"/>
        <v>2041010.3</v>
      </c>
      <c r="L14" s="212">
        <f t="shared" si="2"/>
        <v>1662233.7999999998</v>
      </c>
    </row>
    <row r="15" spans="1:12" ht="12.75">
      <c r="A15" s="739" t="s">
        <v>1108</v>
      </c>
      <c r="B15" s="44" t="s">
        <v>1114</v>
      </c>
      <c r="C15" s="60" t="s">
        <v>1114</v>
      </c>
      <c r="D15" s="60" t="s">
        <v>1114</v>
      </c>
      <c r="E15" s="60" t="s">
        <v>1114</v>
      </c>
      <c r="F15" s="60" t="s">
        <v>1114</v>
      </c>
      <c r="G15" s="60" t="s">
        <v>1114</v>
      </c>
      <c r="H15" s="60">
        <v>158543</v>
      </c>
      <c r="I15" s="60">
        <v>53488</v>
      </c>
      <c r="J15" s="60">
        <v>-439303</v>
      </c>
      <c r="K15" s="247">
        <v>-133250.6</v>
      </c>
      <c r="L15" s="213">
        <v>354021.8</v>
      </c>
    </row>
    <row r="16" spans="1:12" ht="13.5" thickBot="1">
      <c r="A16" s="751" t="s">
        <v>757</v>
      </c>
      <c r="B16" s="752">
        <f aca="true" t="shared" si="3" ref="B16:G16">SUM(B14:B15)</f>
        <v>471802</v>
      </c>
      <c r="C16" s="753">
        <f t="shared" si="3"/>
        <v>623826</v>
      </c>
      <c r="D16" s="753">
        <f t="shared" si="3"/>
        <v>702346</v>
      </c>
      <c r="E16" s="753">
        <f t="shared" si="3"/>
        <v>837339</v>
      </c>
      <c r="F16" s="753">
        <f t="shared" si="3"/>
        <v>1091994.6</v>
      </c>
      <c r="G16" s="753">
        <f t="shared" si="3"/>
        <v>1395544.3</v>
      </c>
      <c r="H16" s="754" t="s">
        <v>777</v>
      </c>
      <c r="I16" s="754" t="s">
        <v>777</v>
      </c>
      <c r="J16" s="754" t="s">
        <v>777</v>
      </c>
      <c r="K16" s="755" t="s">
        <v>777</v>
      </c>
      <c r="L16" s="756" t="s">
        <v>777</v>
      </c>
    </row>
    <row r="17" spans="1:12" ht="12.75">
      <c r="A17" s="27"/>
      <c r="B17" s="13"/>
      <c r="C17" s="13"/>
      <c r="D17" s="13"/>
      <c r="E17" s="13"/>
      <c r="F17" s="13"/>
      <c r="G17" s="13"/>
      <c r="H17" s="13"/>
      <c r="I17" s="757"/>
      <c r="J17" s="13"/>
      <c r="K17" s="13"/>
      <c r="L17" s="13"/>
    </row>
    <row r="18" spans="1:12" ht="13.5" thickBot="1">
      <c r="A18" s="27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2.75">
      <c r="A19" s="881" t="s">
        <v>1106</v>
      </c>
      <c r="B19" s="758">
        <v>1991</v>
      </c>
      <c r="C19" s="759">
        <v>1992</v>
      </c>
      <c r="D19" s="759">
        <v>1993</v>
      </c>
      <c r="E19" s="759">
        <v>1994</v>
      </c>
      <c r="F19" s="759">
        <v>1995</v>
      </c>
      <c r="G19" s="759">
        <v>1996</v>
      </c>
      <c r="H19" s="759">
        <v>1997</v>
      </c>
      <c r="I19" s="760">
        <v>1998</v>
      </c>
      <c r="J19" s="759">
        <v>1999</v>
      </c>
      <c r="K19" s="761">
        <v>2000</v>
      </c>
      <c r="L19" s="762">
        <v>2001</v>
      </c>
    </row>
    <row r="20" spans="1:12" ht="13.5" thickBot="1">
      <c r="A20" s="886"/>
      <c r="B20" s="887" t="s">
        <v>1111</v>
      </c>
      <c r="C20" s="888"/>
      <c r="D20" s="888"/>
      <c r="E20" s="888"/>
      <c r="F20" s="888"/>
      <c r="G20" s="888"/>
      <c r="H20" s="888"/>
      <c r="I20" s="888"/>
      <c r="J20" s="888"/>
      <c r="K20" s="888"/>
      <c r="L20" s="889"/>
    </row>
    <row r="21" spans="1:12" ht="12.75">
      <c r="A21" s="739" t="s">
        <v>1617</v>
      </c>
      <c r="B21" s="44">
        <v>393023</v>
      </c>
      <c r="C21" s="60">
        <v>454636</v>
      </c>
      <c r="D21" s="60">
        <v>488206</v>
      </c>
      <c r="E21" s="60">
        <v>510491.4</v>
      </c>
      <c r="F21" s="60">
        <v>655407</v>
      </c>
      <c r="G21" s="60">
        <v>674700</v>
      </c>
      <c r="H21" s="60">
        <v>646715</v>
      </c>
      <c r="I21" s="44">
        <v>748605.1</v>
      </c>
      <c r="J21" s="60">
        <v>1006118.5</v>
      </c>
      <c r="K21" s="247">
        <v>1196572.2</v>
      </c>
      <c r="L21" s="219">
        <v>1345232.5</v>
      </c>
    </row>
    <row r="22" spans="1:12" ht="13.5" thickBot="1">
      <c r="A22" s="763" t="s">
        <v>88</v>
      </c>
      <c r="B22" s="764">
        <v>56049</v>
      </c>
      <c r="C22" s="765">
        <v>119389</v>
      </c>
      <c r="D22" s="765">
        <v>184777</v>
      </c>
      <c r="E22" s="765">
        <v>225069.6</v>
      </c>
      <c r="F22" s="765">
        <v>348339</v>
      </c>
      <c r="G22" s="765">
        <v>562511</v>
      </c>
      <c r="H22" s="765">
        <v>566523</v>
      </c>
      <c r="I22" s="766">
        <v>630664.9</v>
      </c>
      <c r="J22" s="765">
        <v>711318.5</v>
      </c>
      <c r="K22" s="616">
        <v>711187.4</v>
      </c>
      <c r="L22" s="602">
        <v>671023.1</v>
      </c>
    </row>
    <row r="23" spans="1:12" ht="13.5" thickTop="1">
      <c r="A23" s="749" t="s">
        <v>1109</v>
      </c>
      <c r="B23" s="750">
        <f aca="true" t="shared" si="4" ref="B23:G23">SUM(B21:B22)</f>
        <v>449072</v>
      </c>
      <c r="C23" s="211">
        <f t="shared" si="4"/>
        <v>574025</v>
      </c>
      <c r="D23" s="211">
        <f t="shared" si="4"/>
        <v>672983</v>
      </c>
      <c r="E23" s="211">
        <f t="shared" si="4"/>
        <v>735561</v>
      </c>
      <c r="F23" s="211">
        <f t="shared" si="4"/>
        <v>1003746</v>
      </c>
      <c r="G23" s="211">
        <f t="shared" si="4"/>
        <v>1237211</v>
      </c>
      <c r="H23" s="211">
        <f>SUM(H21:H22)</f>
        <v>1213238</v>
      </c>
      <c r="I23" s="211">
        <f>SUM(I21:I22)</f>
        <v>1379270</v>
      </c>
      <c r="J23" s="211">
        <f>SUM(J21:J22)</f>
        <v>1717437</v>
      </c>
      <c r="K23" s="211">
        <f>SUM(K21:K22)</f>
        <v>1907759.6</v>
      </c>
      <c r="L23" s="212">
        <f>SUM(L21:L22)</f>
        <v>2016255.6</v>
      </c>
    </row>
    <row r="24" spans="1:12" ht="16.5" customHeight="1" thickBot="1">
      <c r="A24" s="767" t="s">
        <v>1119</v>
      </c>
      <c r="B24" s="768">
        <f aca="true" t="shared" si="5" ref="B24:L24">(B22/B23)</f>
        <v>0.12481072077528771</v>
      </c>
      <c r="C24" s="769">
        <f t="shared" si="5"/>
        <v>0.20798571490788728</v>
      </c>
      <c r="D24" s="769">
        <f t="shared" si="5"/>
        <v>0.27456414203627727</v>
      </c>
      <c r="E24" s="769">
        <f t="shared" si="5"/>
        <v>0.30598359619392546</v>
      </c>
      <c r="F24" s="769">
        <f t="shared" si="5"/>
        <v>0.34703899193620696</v>
      </c>
      <c r="G24" s="769">
        <f t="shared" si="5"/>
        <v>0.45466052274026014</v>
      </c>
      <c r="H24" s="769">
        <f t="shared" si="5"/>
        <v>0.46695124946630423</v>
      </c>
      <c r="I24" s="769">
        <f>(I22/I23)</f>
        <v>0.4572454269287377</v>
      </c>
      <c r="J24" s="769">
        <f>(J22/J23)</f>
        <v>0.4141744355105893</v>
      </c>
      <c r="K24" s="769">
        <f>(K22/K23)</f>
        <v>0.37278669702409045</v>
      </c>
      <c r="L24" s="770">
        <f t="shared" si="5"/>
        <v>0.3328065648025974</v>
      </c>
    </row>
    <row r="25" spans="1:12" ht="12.75">
      <c r="A25" s="749" t="s">
        <v>1110</v>
      </c>
      <c r="B25" s="750">
        <f aca="true" t="shared" si="6" ref="B25:L25">SUM(B14-B23)</f>
        <v>22730</v>
      </c>
      <c r="C25" s="211">
        <f t="shared" si="6"/>
        <v>49801</v>
      </c>
      <c r="D25" s="211">
        <f t="shared" si="6"/>
        <v>29363</v>
      </c>
      <c r="E25" s="211">
        <f t="shared" si="6"/>
        <v>101778</v>
      </c>
      <c r="F25" s="211">
        <f t="shared" si="6"/>
        <v>88248.6000000001</v>
      </c>
      <c r="G25" s="211">
        <f t="shared" si="6"/>
        <v>158333.30000000005</v>
      </c>
      <c r="H25" s="211">
        <f t="shared" si="6"/>
        <v>-158543</v>
      </c>
      <c r="I25" s="211">
        <f t="shared" si="6"/>
        <v>-53488</v>
      </c>
      <c r="J25" s="211">
        <f t="shared" si="6"/>
        <v>439303</v>
      </c>
      <c r="K25" s="211">
        <f t="shared" si="6"/>
        <v>133250.69999999995</v>
      </c>
      <c r="L25" s="212">
        <f t="shared" si="6"/>
        <v>-354021.8000000003</v>
      </c>
    </row>
    <row r="26" spans="1:12" ht="39" customHeight="1" thickBot="1">
      <c r="A26" s="771" t="s">
        <v>1118</v>
      </c>
      <c r="B26" s="772">
        <f aca="true" t="shared" si="7" ref="B26:L26">SUM(B8-B21)</f>
        <v>47429</v>
      </c>
      <c r="C26" s="773">
        <f t="shared" si="7"/>
        <v>78108</v>
      </c>
      <c r="D26" s="773">
        <f t="shared" si="7"/>
        <v>35817</v>
      </c>
      <c r="E26" s="773">
        <f t="shared" si="7"/>
        <v>185329.59999999998</v>
      </c>
      <c r="F26" s="773">
        <f t="shared" si="7"/>
        <v>54030.59999999998</v>
      </c>
      <c r="G26" s="773">
        <f t="shared" si="7"/>
        <v>188665.30000000005</v>
      </c>
      <c r="H26" s="773">
        <f t="shared" si="7"/>
        <v>271436</v>
      </c>
      <c r="I26" s="773">
        <f t="shared" si="7"/>
        <v>368467.6</v>
      </c>
      <c r="J26" s="773">
        <f t="shared" si="7"/>
        <v>209723.19999999995</v>
      </c>
      <c r="K26" s="773">
        <f t="shared" si="7"/>
        <v>163018.30000000005</v>
      </c>
      <c r="L26" s="774">
        <f t="shared" si="7"/>
        <v>116985.19999999995</v>
      </c>
    </row>
    <row r="27" spans="1:12" ht="12.75">
      <c r="A27" s="775" t="s">
        <v>1117</v>
      </c>
      <c r="B27" s="776"/>
      <c r="C27" s="776"/>
      <c r="D27" s="776"/>
      <c r="E27" s="776"/>
      <c r="F27" s="776"/>
      <c r="G27" s="776"/>
      <c r="H27" s="776"/>
      <c r="I27" s="777"/>
      <c r="J27" s="776"/>
      <c r="K27" s="776"/>
      <c r="L27" s="776"/>
    </row>
    <row r="28" spans="1:12" ht="12.75">
      <c r="A28" s="775"/>
      <c r="B28" s="776"/>
      <c r="C28" s="776"/>
      <c r="D28" s="776"/>
      <c r="E28" s="776"/>
      <c r="F28" s="776"/>
      <c r="G28" s="776"/>
      <c r="H28" s="776"/>
      <c r="I28" s="777"/>
      <c r="J28" s="776"/>
      <c r="K28" s="776"/>
      <c r="L28" s="776"/>
    </row>
    <row r="29" spans="1:12" ht="12.75">
      <c r="A29" s="775"/>
      <c r="B29" s="776"/>
      <c r="C29" s="776"/>
      <c r="D29" s="776"/>
      <c r="E29" s="776"/>
      <c r="F29" s="776"/>
      <c r="G29" s="776"/>
      <c r="H29" s="776"/>
      <c r="I29" s="777"/>
      <c r="J29" s="776"/>
      <c r="K29" s="776"/>
      <c r="L29" s="776"/>
    </row>
    <row r="30" spans="1:12" ht="12.75">
      <c r="A30" s="775"/>
      <c r="B30" s="776"/>
      <c r="C30" s="776"/>
      <c r="D30" s="776"/>
      <c r="E30" s="776"/>
      <c r="F30" s="776"/>
      <c r="G30" s="776"/>
      <c r="H30" s="776"/>
      <c r="I30" s="777"/>
      <c r="J30" s="776"/>
      <c r="K30" s="776"/>
      <c r="L30" s="776"/>
    </row>
    <row r="31" spans="1:12" ht="12.75">
      <c r="A31" s="775"/>
      <c r="B31" s="776"/>
      <c r="C31" s="776"/>
      <c r="D31" s="776"/>
      <c r="E31" s="776"/>
      <c r="F31" s="776"/>
      <c r="G31" s="776"/>
      <c r="H31" s="776"/>
      <c r="I31" s="777"/>
      <c r="J31" s="776"/>
      <c r="K31" s="776"/>
      <c r="L31" s="776"/>
    </row>
  </sheetData>
  <mergeCells count="4">
    <mergeCell ref="A2:A3"/>
    <mergeCell ref="B3:L3"/>
    <mergeCell ref="A19:A20"/>
    <mergeCell ref="B20:L20"/>
  </mergeCells>
  <printOptions horizontalCentered="1"/>
  <pageMargins left="0.52" right="0.36" top="0.984251968503937" bottom="0.984251968503937" header="0.5118110236220472" footer="0.5118110236220472"/>
  <pageSetup firstPageNumber="38" useFirstPageNumber="1" horizontalDpi="600" verticalDpi="600" orientation="landscape" paperSize="9" r:id="rId2"/>
  <headerFooter alignWithMargins="0">
    <oddHeader>&amp;C&amp;"Arial CE,tučné"&amp;12VÝVOJ PŘÍJMŮ A VÝDAJŮ ZA OBDOBÍ 1991 - 2001</oddHeader>
    <oddFooter>&amp;C&amp;P&amp;RVývoj příjmů a výdajů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2"/>
  <sheetViews>
    <sheetView workbookViewId="0" topLeftCell="A1">
      <selection activeCell="F72" sqref="F72"/>
    </sheetView>
  </sheetViews>
  <sheetFormatPr defaultColWidth="9.00390625" defaultRowHeight="12.75"/>
  <cols>
    <col min="1" max="1" width="3.625" style="490" customWidth="1"/>
    <col min="2" max="2" width="7.625" style="490" customWidth="1"/>
    <col min="3" max="3" width="8.00390625" style="551" customWidth="1"/>
    <col min="4" max="4" width="40.125" style="552" customWidth="1"/>
    <col min="5" max="5" width="5.25390625" style="4" customWidth="1"/>
    <col min="6" max="6" width="10.625" style="542" customWidth="1"/>
    <col min="7" max="7" width="12.25390625" style="37" customWidth="1"/>
  </cols>
  <sheetData>
    <row r="1" spans="1:7" ht="28.5" customHeight="1">
      <c r="A1" s="892" t="s">
        <v>796</v>
      </c>
      <c r="B1" s="893" t="s">
        <v>797</v>
      </c>
      <c r="C1" s="475" t="s">
        <v>798</v>
      </c>
      <c r="D1" s="894" t="s">
        <v>799</v>
      </c>
      <c r="E1" s="895" t="s">
        <v>800</v>
      </c>
      <c r="F1" s="476" t="s">
        <v>801</v>
      </c>
      <c r="G1" s="475" t="s">
        <v>802</v>
      </c>
    </row>
    <row r="2" spans="1:7" ht="13.5" customHeight="1">
      <c r="A2" s="892"/>
      <c r="B2" s="893"/>
      <c r="C2" s="478" t="s">
        <v>1290</v>
      </c>
      <c r="D2" s="894"/>
      <c r="E2" s="895"/>
      <c r="F2" s="890" t="s">
        <v>1290</v>
      </c>
      <c r="G2" s="890"/>
    </row>
    <row r="3" spans="1:7" ht="15">
      <c r="A3" s="479"/>
      <c r="B3" s="695"/>
      <c r="C3" s="480"/>
      <c r="D3" s="480" t="s">
        <v>803</v>
      </c>
      <c r="E3" s="673"/>
      <c r="F3" s="481">
        <v>26882</v>
      </c>
      <c r="G3" s="482">
        <v>26925</v>
      </c>
    </row>
    <row r="4" spans="1:7" ht="12.75">
      <c r="A4" s="669" t="s">
        <v>886</v>
      </c>
      <c r="B4" s="693" t="s">
        <v>887</v>
      </c>
      <c r="C4" s="671">
        <v>43</v>
      </c>
      <c r="D4" s="670" t="s">
        <v>888</v>
      </c>
      <c r="E4" s="674"/>
      <c r="F4" s="498"/>
      <c r="G4" s="499"/>
    </row>
    <row r="5" spans="1:7" ht="14.25">
      <c r="A5" s="483"/>
      <c r="B5" s="501"/>
      <c r="C5" s="480"/>
      <c r="D5" s="480" t="s">
        <v>804</v>
      </c>
      <c r="E5" s="673"/>
      <c r="F5" s="481">
        <v>2503</v>
      </c>
      <c r="G5" s="482">
        <v>2422.9</v>
      </c>
    </row>
    <row r="6" spans="1:7" ht="12.75">
      <c r="A6" s="494" t="s">
        <v>889</v>
      </c>
      <c r="B6" s="693" t="s">
        <v>890</v>
      </c>
      <c r="C6" s="671">
        <v>-10</v>
      </c>
      <c r="D6" s="670" t="s">
        <v>891</v>
      </c>
      <c r="E6" s="674"/>
      <c r="F6" s="498"/>
      <c r="G6" s="499"/>
    </row>
    <row r="7" spans="1:7" ht="12.75">
      <c r="A7" s="494" t="s">
        <v>892</v>
      </c>
      <c r="B7" s="693" t="s">
        <v>890</v>
      </c>
      <c r="C7" s="671">
        <v>-70.1</v>
      </c>
      <c r="D7" s="670" t="s">
        <v>893</v>
      </c>
      <c r="E7" s="674"/>
      <c r="F7" s="498"/>
      <c r="G7" s="499"/>
    </row>
    <row r="8" spans="1:7" ht="12.75">
      <c r="A8" s="485"/>
      <c r="B8" s="486"/>
      <c r="C8" s="486"/>
      <c r="D8" s="487" t="s">
        <v>805</v>
      </c>
      <c r="E8" s="674"/>
      <c r="F8" s="481">
        <v>40143</v>
      </c>
      <c r="G8" s="482">
        <v>33482.3</v>
      </c>
    </row>
    <row r="9" spans="1:6" ht="12.75">
      <c r="A9" s="490" t="s">
        <v>806</v>
      </c>
      <c r="B9" s="685" t="s">
        <v>807</v>
      </c>
      <c r="C9" s="32">
        <v>-22</v>
      </c>
      <c r="D9" s="491" t="s">
        <v>808</v>
      </c>
      <c r="F9" s="32"/>
    </row>
    <row r="10" spans="1:6" ht="12.75">
      <c r="A10" s="490" t="s">
        <v>809</v>
      </c>
      <c r="B10" s="685" t="s">
        <v>810</v>
      </c>
      <c r="C10" s="32">
        <v>-1332</v>
      </c>
      <c r="D10" s="491" t="s">
        <v>811</v>
      </c>
      <c r="F10" s="32"/>
    </row>
    <row r="11" spans="1:6" ht="12.75">
      <c r="A11" s="490" t="s">
        <v>812</v>
      </c>
      <c r="B11" s="685" t="s">
        <v>810</v>
      </c>
      <c r="C11" s="32">
        <v>-904</v>
      </c>
      <c r="D11" s="491" t="s">
        <v>813</v>
      </c>
      <c r="F11" s="32"/>
    </row>
    <row r="12" spans="1:6" ht="12.75">
      <c r="A12" s="490" t="s">
        <v>814</v>
      </c>
      <c r="B12" s="685" t="s">
        <v>815</v>
      </c>
      <c r="C12" s="32">
        <v>5018.2</v>
      </c>
      <c r="D12" s="491" t="s">
        <v>816</v>
      </c>
      <c r="F12" s="492"/>
    </row>
    <row r="13" spans="1:6" ht="12.75">
      <c r="A13" s="490" t="s">
        <v>817</v>
      </c>
      <c r="B13" s="685" t="s">
        <v>815</v>
      </c>
      <c r="C13" s="32">
        <v>-660</v>
      </c>
      <c r="D13" s="491" t="s">
        <v>813</v>
      </c>
      <c r="F13" s="492"/>
    </row>
    <row r="14" spans="1:6" ht="12.75">
      <c r="A14" s="490" t="s">
        <v>818</v>
      </c>
      <c r="B14" s="685" t="s">
        <v>815</v>
      </c>
      <c r="C14" s="32">
        <v>3394.5</v>
      </c>
      <c r="D14" s="491" t="s">
        <v>819</v>
      </c>
      <c r="F14" s="492"/>
    </row>
    <row r="15" spans="1:6" ht="12.75">
      <c r="A15" s="490" t="s">
        <v>820</v>
      </c>
      <c r="B15" s="685" t="s">
        <v>815</v>
      </c>
      <c r="C15" s="32">
        <v>99</v>
      </c>
      <c r="D15" s="491" t="s">
        <v>821</v>
      </c>
      <c r="F15" s="492"/>
    </row>
    <row r="16" spans="1:6" ht="12.75">
      <c r="A16" s="490" t="s">
        <v>822</v>
      </c>
      <c r="B16" s="685" t="s">
        <v>815</v>
      </c>
      <c r="C16" s="32">
        <v>-11830</v>
      </c>
      <c r="D16" s="491" t="s">
        <v>823</v>
      </c>
      <c r="F16" s="492"/>
    </row>
    <row r="17" spans="1:6" ht="12.75">
      <c r="A17" s="490" t="s">
        <v>824</v>
      </c>
      <c r="B17" s="685" t="s">
        <v>825</v>
      </c>
      <c r="C17" s="32">
        <v>-60</v>
      </c>
      <c r="D17" s="491" t="s">
        <v>826</v>
      </c>
      <c r="F17" s="492"/>
    </row>
    <row r="18" spans="1:6" ht="12.75">
      <c r="A18" s="490" t="s">
        <v>827</v>
      </c>
      <c r="B18" s="685" t="s">
        <v>828</v>
      </c>
      <c r="C18" s="493" t="s">
        <v>829</v>
      </c>
      <c r="D18" s="491" t="s">
        <v>830</v>
      </c>
      <c r="F18" s="492"/>
    </row>
    <row r="19" spans="1:6" ht="12.75">
      <c r="A19" s="490" t="s">
        <v>831</v>
      </c>
      <c r="B19" s="685" t="s">
        <v>832</v>
      </c>
      <c r="C19" s="32">
        <v>-112</v>
      </c>
      <c r="D19" s="491" t="s">
        <v>830</v>
      </c>
      <c r="F19" s="492"/>
    </row>
    <row r="20" spans="1:6" ht="12.75">
      <c r="A20" s="490" t="s">
        <v>833</v>
      </c>
      <c r="B20" s="685" t="s">
        <v>834</v>
      </c>
      <c r="C20" s="32">
        <v>-252.4</v>
      </c>
      <c r="D20" s="491" t="s">
        <v>835</v>
      </c>
      <c r="F20" s="492"/>
    </row>
    <row r="21" spans="1:7" ht="25.5">
      <c r="A21" s="485"/>
      <c r="B21" s="486"/>
      <c r="C21" s="486"/>
      <c r="D21" s="487" t="s">
        <v>894</v>
      </c>
      <c r="E21" s="674"/>
      <c r="F21" s="481">
        <v>10255</v>
      </c>
      <c r="G21" s="482">
        <v>4984.4</v>
      </c>
    </row>
    <row r="22" spans="1:6" ht="12.75">
      <c r="A22" s="490" t="s">
        <v>836</v>
      </c>
      <c r="B22" s="685" t="s">
        <v>815</v>
      </c>
      <c r="C22" s="32">
        <v>465</v>
      </c>
      <c r="D22" s="491" t="s">
        <v>821</v>
      </c>
      <c r="F22" s="492"/>
    </row>
    <row r="23" spans="1:6" ht="12.75">
      <c r="A23" s="672" t="s">
        <v>895</v>
      </c>
      <c r="B23" s="685"/>
      <c r="C23" s="32">
        <v>-5735.6</v>
      </c>
      <c r="D23" s="491" t="s">
        <v>896</v>
      </c>
      <c r="F23" s="492"/>
    </row>
    <row r="24" spans="1:7" ht="12.75">
      <c r="A24" s="692"/>
      <c r="B24" s="486"/>
      <c r="C24" s="486"/>
      <c r="D24" s="487" t="s">
        <v>897</v>
      </c>
      <c r="E24" s="674"/>
      <c r="F24" s="481">
        <v>0</v>
      </c>
      <c r="G24" s="482">
        <v>3043</v>
      </c>
    </row>
    <row r="25" spans="1:6" ht="12.75">
      <c r="A25" s="672" t="s">
        <v>895</v>
      </c>
      <c r="B25" s="685"/>
      <c r="C25" s="32">
        <v>2908</v>
      </c>
      <c r="D25" s="491" t="s">
        <v>898</v>
      </c>
      <c r="F25" s="492"/>
    </row>
    <row r="26" spans="1:6" ht="12.75">
      <c r="A26" s="490" t="s">
        <v>899</v>
      </c>
      <c r="B26" s="685" t="s">
        <v>900</v>
      </c>
      <c r="C26" s="32">
        <v>115</v>
      </c>
      <c r="D26" s="491" t="s">
        <v>901</v>
      </c>
      <c r="F26" s="492"/>
    </row>
    <row r="27" spans="1:6" ht="12.75">
      <c r="A27" s="490" t="s">
        <v>902</v>
      </c>
      <c r="B27" s="685" t="s">
        <v>903</v>
      </c>
      <c r="C27" s="32">
        <v>20</v>
      </c>
      <c r="D27" s="491" t="s">
        <v>901</v>
      </c>
      <c r="F27" s="492"/>
    </row>
    <row r="28" spans="1:7" ht="12.75">
      <c r="A28" s="485"/>
      <c r="B28" s="486"/>
      <c r="C28" s="486"/>
      <c r="D28" s="487" t="s">
        <v>837</v>
      </c>
      <c r="E28" s="674"/>
      <c r="F28" s="481">
        <v>16031</v>
      </c>
      <c r="G28" s="482">
        <v>20127.8</v>
      </c>
    </row>
    <row r="29" spans="1:7" ht="12.75">
      <c r="A29" s="494" t="s">
        <v>838</v>
      </c>
      <c r="B29" s="495" t="s">
        <v>839</v>
      </c>
      <c r="C29" s="496">
        <v>144</v>
      </c>
      <c r="D29" s="497" t="s">
        <v>840</v>
      </c>
      <c r="E29" s="674"/>
      <c r="F29" s="498"/>
      <c r="G29" s="499"/>
    </row>
    <row r="30" spans="1:7" ht="12.75">
      <c r="A30" s="494" t="s">
        <v>841</v>
      </c>
      <c r="B30" s="495" t="s">
        <v>842</v>
      </c>
      <c r="C30" s="496">
        <v>-300</v>
      </c>
      <c r="D30" s="497" t="s">
        <v>843</v>
      </c>
      <c r="E30" s="674"/>
      <c r="F30" s="498"/>
      <c r="G30" s="499"/>
    </row>
    <row r="31" spans="1:7" ht="12.75">
      <c r="A31" s="494" t="s">
        <v>844</v>
      </c>
      <c r="B31" s="495" t="s">
        <v>842</v>
      </c>
      <c r="C31" s="496">
        <v>-208.4</v>
      </c>
      <c r="D31" s="497" t="s">
        <v>845</v>
      </c>
      <c r="E31" s="674"/>
      <c r="F31" s="498"/>
      <c r="G31" s="499"/>
    </row>
    <row r="32" spans="1:7" ht="12.75">
      <c r="A32" s="490" t="s">
        <v>846</v>
      </c>
      <c r="B32" s="685" t="s">
        <v>815</v>
      </c>
      <c r="C32" s="32">
        <v>1000</v>
      </c>
      <c r="D32" s="491" t="s">
        <v>821</v>
      </c>
      <c r="E32" s="674"/>
      <c r="F32" s="498"/>
      <c r="G32" s="499"/>
    </row>
    <row r="33" spans="1:7" ht="12.75">
      <c r="A33" s="490" t="s">
        <v>847</v>
      </c>
      <c r="B33" s="685" t="s">
        <v>834</v>
      </c>
      <c r="C33" s="32">
        <v>706.5</v>
      </c>
      <c r="D33" s="491" t="s">
        <v>848</v>
      </c>
      <c r="E33" s="674"/>
      <c r="F33" s="498"/>
      <c r="G33" s="499"/>
    </row>
    <row r="34" spans="1:7" ht="12.75">
      <c r="A34" s="490" t="s">
        <v>904</v>
      </c>
      <c r="B34" s="685" t="s">
        <v>903</v>
      </c>
      <c r="C34" s="32">
        <v>-900</v>
      </c>
      <c r="D34" s="491" t="s">
        <v>905</v>
      </c>
      <c r="E34" s="674"/>
      <c r="F34" s="498"/>
      <c r="G34" s="499"/>
    </row>
    <row r="35" spans="1:7" ht="12.75">
      <c r="A35" s="490" t="s">
        <v>906</v>
      </c>
      <c r="B35" s="685" t="s">
        <v>903</v>
      </c>
      <c r="C35" s="32">
        <v>-190</v>
      </c>
      <c r="D35" s="491" t="s">
        <v>907</v>
      </c>
      <c r="E35" s="674"/>
      <c r="F35" s="498"/>
      <c r="G35" s="499"/>
    </row>
    <row r="36" spans="1:7" ht="12.75">
      <c r="A36" s="490" t="s">
        <v>908</v>
      </c>
      <c r="B36" s="685" t="s">
        <v>909</v>
      </c>
      <c r="C36" s="32">
        <v>700</v>
      </c>
      <c r="D36" s="491" t="s">
        <v>910</v>
      </c>
      <c r="E36" s="674"/>
      <c r="F36" s="498"/>
      <c r="G36" s="499"/>
    </row>
    <row r="37" spans="1:7" ht="12.75">
      <c r="A37" s="669" t="s">
        <v>911</v>
      </c>
      <c r="B37" s="693" t="s">
        <v>887</v>
      </c>
      <c r="C37" s="671">
        <v>39</v>
      </c>
      <c r="D37" s="670" t="s">
        <v>888</v>
      </c>
      <c r="E37" s="674"/>
      <c r="F37" s="498"/>
      <c r="G37" s="499"/>
    </row>
    <row r="38" spans="1:7" ht="12.75">
      <c r="A38" s="490" t="s">
        <v>912</v>
      </c>
      <c r="B38" s="693" t="s">
        <v>887</v>
      </c>
      <c r="C38" s="32">
        <v>1000</v>
      </c>
      <c r="D38" s="491" t="s">
        <v>913</v>
      </c>
      <c r="E38" s="674"/>
      <c r="F38" s="498"/>
      <c r="G38" s="499"/>
    </row>
    <row r="39" spans="1:7" ht="12.75">
      <c r="A39" s="490" t="s">
        <v>914</v>
      </c>
      <c r="B39" s="693" t="s">
        <v>915</v>
      </c>
      <c r="C39" s="32">
        <v>2105.7</v>
      </c>
      <c r="D39" s="491" t="s">
        <v>916</v>
      </c>
      <c r="E39" s="674"/>
      <c r="F39" s="498"/>
      <c r="G39" s="499"/>
    </row>
    <row r="40" spans="1:7" ht="12.75">
      <c r="A40" s="485"/>
      <c r="B40" s="486"/>
      <c r="C40" s="486"/>
      <c r="D40" s="487" t="s">
        <v>849</v>
      </c>
      <c r="E40" s="674"/>
      <c r="F40" s="481">
        <v>47990</v>
      </c>
      <c r="G40" s="482">
        <v>57612</v>
      </c>
    </row>
    <row r="41" spans="1:6" ht="12.75">
      <c r="A41" s="490" t="s">
        <v>814</v>
      </c>
      <c r="B41" s="685" t="s">
        <v>815</v>
      </c>
      <c r="C41" s="32">
        <v>8407</v>
      </c>
      <c r="D41" s="491" t="s">
        <v>850</v>
      </c>
      <c r="F41" s="492"/>
    </row>
    <row r="42" spans="1:6" ht="12.75">
      <c r="A42" s="490" t="s">
        <v>917</v>
      </c>
      <c r="B42" s="685" t="s">
        <v>918</v>
      </c>
      <c r="C42" s="32">
        <v>215</v>
      </c>
      <c r="D42" s="491" t="s">
        <v>919</v>
      </c>
      <c r="F42" s="492"/>
    </row>
    <row r="43" spans="1:6" ht="12.75">
      <c r="A43" s="490" t="s">
        <v>920</v>
      </c>
      <c r="B43" s="685" t="s">
        <v>903</v>
      </c>
      <c r="C43" s="32">
        <v>1000</v>
      </c>
      <c r="D43" s="491" t="s">
        <v>921</v>
      </c>
      <c r="E43" s="4">
        <v>98116</v>
      </c>
      <c r="F43" s="492"/>
    </row>
    <row r="44" spans="1:7" ht="12.75">
      <c r="A44" s="485"/>
      <c r="B44" s="486"/>
      <c r="C44" s="486"/>
      <c r="D44" s="487" t="s">
        <v>851</v>
      </c>
      <c r="E44" s="674"/>
      <c r="F44" s="481">
        <v>35481</v>
      </c>
      <c r="G44" s="482">
        <v>36403.5</v>
      </c>
    </row>
    <row r="45" spans="1:6" ht="12.75">
      <c r="A45" s="490" t="s">
        <v>856</v>
      </c>
      <c r="B45" s="685" t="s">
        <v>815</v>
      </c>
      <c r="C45" s="32">
        <v>790</v>
      </c>
      <c r="D45" s="491" t="s">
        <v>821</v>
      </c>
      <c r="F45" s="492"/>
    </row>
    <row r="46" spans="1:6" ht="12.75">
      <c r="A46" s="490" t="s">
        <v>827</v>
      </c>
      <c r="B46" s="685" t="s">
        <v>828</v>
      </c>
      <c r="C46" s="493" t="s">
        <v>829</v>
      </c>
      <c r="D46" s="491" t="s">
        <v>857</v>
      </c>
      <c r="F46" s="492"/>
    </row>
    <row r="47" spans="1:6" ht="12.75">
      <c r="A47" s="490" t="s">
        <v>831</v>
      </c>
      <c r="B47" s="685" t="s">
        <v>832</v>
      </c>
      <c r="C47" s="32">
        <v>112</v>
      </c>
      <c r="D47" s="491" t="s">
        <v>857</v>
      </c>
      <c r="F47" s="492"/>
    </row>
    <row r="48" spans="1:6" ht="12.75">
      <c r="A48" s="490" t="s">
        <v>922</v>
      </c>
      <c r="B48" s="685" t="s">
        <v>903</v>
      </c>
      <c r="C48" s="32">
        <v>54</v>
      </c>
      <c r="D48" s="491" t="s">
        <v>923</v>
      </c>
      <c r="F48" s="492"/>
    </row>
    <row r="49" spans="1:6" ht="12.75">
      <c r="A49" s="490" t="s">
        <v>924</v>
      </c>
      <c r="B49" s="685" t="s">
        <v>925</v>
      </c>
      <c r="C49" s="32">
        <v>-7</v>
      </c>
      <c r="D49" s="491" t="s">
        <v>926</v>
      </c>
      <c r="F49" s="492"/>
    </row>
    <row r="50" spans="1:6" ht="12.75">
      <c r="A50" s="490" t="s">
        <v>927</v>
      </c>
      <c r="B50" s="685" t="s">
        <v>928</v>
      </c>
      <c r="C50" s="32">
        <v>-98</v>
      </c>
      <c r="D50" s="491" t="s">
        <v>929</v>
      </c>
      <c r="F50" s="492"/>
    </row>
    <row r="51" spans="1:6" ht="12.75">
      <c r="A51" s="490" t="s">
        <v>930</v>
      </c>
      <c r="B51" s="685" t="s">
        <v>887</v>
      </c>
      <c r="C51" s="32">
        <v>1.4</v>
      </c>
      <c r="D51" s="491" t="s">
        <v>931</v>
      </c>
      <c r="E51" s="4">
        <v>98143</v>
      </c>
      <c r="F51" s="492"/>
    </row>
    <row r="52" spans="1:6" ht="12.75">
      <c r="A52" s="490" t="s">
        <v>892</v>
      </c>
      <c r="B52" s="685" t="s">
        <v>890</v>
      </c>
      <c r="C52" s="32">
        <v>70.1</v>
      </c>
      <c r="D52" s="491" t="s">
        <v>932</v>
      </c>
      <c r="F52" s="492"/>
    </row>
    <row r="53" spans="1:7" ht="12.75">
      <c r="A53" s="485"/>
      <c r="B53" s="486"/>
      <c r="C53" s="486"/>
      <c r="D53" s="487" t="s">
        <v>858</v>
      </c>
      <c r="E53" s="674"/>
      <c r="F53" s="481">
        <v>270</v>
      </c>
      <c r="G53" s="482">
        <v>286</v>
      </c>
    </row>
    <row r="54" spans="1:7" ht="12.75">
      <c r="A54" s="490" t="s">
        <v>812</v>
      </c>
      <c r="B54" s="685" t="s">
        <v>810</v>
      </c>
      <c r="C54" s="500">
        <v>16</v>
      </c>
      <c r="D54" s="497" t="s">
        <v>859</v>
      </c>
      <c r="E54" s="674"/>
      <c r="F54" s="498"/>
      <c r="G54" s="499"/>
    </row>
    <row r="55" spans="1:7" ht="12.75">
      <c r="A55" s="485"/>
      <c r="B55" s="486"/>
      <c r="C55" s="486"/>
      <c r="D55" s="501" t="s">
        <v>860</v>
      </c>
      <c r="E55" s="674"/>
      <c r="F55" s="481">
        <v>4208</v>
      </c>
      <c r="G55" s="482">
        <v>7973</v>
      </c>
    </row>
    <row r="56" spans="1:7" ht="12.75">
      <c r="A56" s="490" t="s">
        <v>861</v>
      </c>
      <c r="B56" s="685" t="s">
        <v>815</v>
      </c>
      <c r="C56" s="32">
        <v>500</v>
      </c>
      <c r="D56" s="491" t="s">
        <v>821</v>
      </c>
      <c r="E56" s="674"/>
      <c r="F56" s="481"/>
      <c r="G56" s="482"/>
    </row>
    <row r="57" spans="1:7" ht="12.75">
      <c r="A57" s="490" t="s">
        <v>862</v>
      </c>
      <c r="B57" s="685" t="s">
        <v>828</v>
      </c>
      <c r="C57" s="32">
        <v>1600</v>
      </c>
      <c r="D57" s="491" t="s">
        <v>863</v>
      </c>
      <c r="E57" s="674"/>
      <c r="F57" s="481"/>
      <c r="G57" s="482"/>
    </row>
    <row r="58" spans="1:7" ht="12.75">
      <c r="A58" s="490" t="s">
        <v>864</v>
      </c>
      <c r="B58" s="685" t="s">
        <v>834</v>
      </c>
      <c r="C58" s="32">
        <v>-300</v>
      </c>
      <c r="D58" s="491" t="s">
        <v>865</v>
      </c>
      <c r="E58" s="674"/>
      <c r="F58" s="481"/>
      <c r="G58" s="482"/>
    </row>
    <row r="59" spans="1:7" ht="12.75">
      <c r="A59" s="490" t="s">
        <v>933</v>
      </c>
      <c r="B59" s="685" t="s">
        <v>900</v>
      </c>
      <c r="C59" s="32">
        <v>250</v>
      </c>
      <c r="D59" s="491" t="s">
        <v>934</v>
      </c>
      <c r="E59" s="674"/>
      <c r="F59" s="481"/>
      <c r="G59" s="482"/>
    </row>
    <row r="60" spans="1:7" ht="12.75">
      <c r="A60" s="490" t="s">
        <v>935</v>
      </c>
      <c r="B60" s="685" t="s">
        <v>936</v>
      </c>
      <c r="C60" s="32">
        <v>1705</v>
      </c>
      <c r="D60" s="491" t="s">
        <v>863</v>
      </c>
      <c r="E60" s="674"/>
      <c r="F60" s="481"/>
      <c r="G60" s="482"/>
    </row>
    <row r="61" spans="1:7" ht="12.75">
      <c r="A61" s="490" t="s">
        <v>889</v>
      </c>
      <c r="B61" s="685" t="s">
        <v>890</v>
      </c>
      <c r="C61" s="32">
        <v>10</v>
      </c>
      <c r="D61" s="491" t="s">
        <v>937</v>
      </c>
      <c r="E61" s="674"/>
      <c r="F61" s="481"/>
      <c r="G61" s="482"/>
    </row>
    <row r="62" spans="1:7" ht="12.75">
      <c r="A62" s="485"/>
      <c r="B62" s="486"/>
      <c r="C62" s="486"/>
      <c r="D62" s="487" t="s">
        <v>866</v>
      </c>
      <c r="E62" s="674"/>
      <c r="F62" s="481">
        <v>2379</v>
      </c>
      <c r="G62" s="482">
        <v>3279</v>
      </c>
    </row>
    <row r="63" spans="1:7" ht="12.75">
      <c r="A63" s="490" t="s">
        <v>812</v>
      </c>
      <c r="B63" s="685" t="s">
        <v>810</v>
      </c>
      <c r="C63" s="496">
        <v>300</v>
      </c>
      <c r="D63" s="497" t="s">
        <v>867</v>
      </c>
      <c r="E63" s="674"/>
      <c r="F63" s="481"/>
      <c r="G63" s="482"/>
    </row>
    <row r="64" spans="1:7" ht="12.75">
      <c r="A64" s="490" t="s">
        <v>938</v>
      </c>
      <c r="B64" s="685" t="s">
        <v>903</v>
      </c>
      <c r="C64" s="496">
        <v>-990</v>
      </c>
      <c r="D64" s="497" t="s">
        <v>939</v>
      </c>
      <c r="E64" s="674"/>
      <c r="F64" s="481"/>
      <c r="G64" s="482"/>
    </row>
    <row r="65" spans="1:7" ht="12.75">
      <c r="A65" s="490" t="s">
        <v>940</v>
      </c>
      <c r="B65" s="685" t="s">
        <v>903</v>
      </c>
      <c r="C65" s="496">
        <v>750</v>
      </c>
      <c r="D65" s="497" t="s">
        <v>941</v>
      </c>
      <c r="E65" s="674"/>
      <c r="F65" s="481"/>
      <c r="G65" s="482"/>
    </row>
    <row r="66" spans="1:7" ht="12.75">
      <c r="A66" s="490" t="s">
        <v>942</v>
      </c>
      <c r="B66" s="685" t="s">
        <v>887</v>
      </c>
      <c r="C66" s="496">
        <v>840</v>
      </c>
      <c r="D66" s="497" t="s">
        <v>943</v>
      </c>
      <c r="E66" s="674">
        <v>34054</v>
      </c>
      <c r="F66" s="481"/>
      <c r="G66" s="482"/>
    </row>
    <row r="67" spans="1:7" ht="12.75">
      <c r="A67" s="485"/>
      <c r="B67" s="486"/>
      <c r="C67" s="486"/>
      <c r="D67" s="487" t="s">
        <v>868</v>
      </c>
      <c r="E67" s="674"/>
      <c r="F67" s="481">
        <v>460</v>
      </c>
      <c r="G67" s="482">
        <v>460</v>
      </c>
    </row>
    <row r="68" spans="1:7" ht="12.75">
      <c r="A68" s="485"/>
      <c r="B68" s="486"/>
      <c r="C68" s="486"/>
      <c r="D68" s="487" t="s">
        <v>869</v>
      </c>
      <c r="E68" s="674"/>
      <c r="F68" s="481">
        <v>31570</v>
      </c>
      <c r="G68" s="482">
        <v>83750</v>
      </c>
    </row>
    <row r="69" spans="1:6" ht="12.75">
      <c r="A69" s="490" t="s">
        <v>870</v>
      </c>
      <c r="B69" s="685" t="s">
        <v>815</v>
      </c>
      <c r="C69" s="32">
        <v>52180</v>
      </c>
      <c r="D69" s="491" t="s">
        <v>821</v>
      </c>
      <c r="F69" s="492"/>
    </row>
    <row r="70" spans="1:7" ht="12.75">
      <c r="A70" s="485"/>
      <c r="B70" s="486"/>
      <c r="C70" s="486"/>
      <c r="D70" s="487" t="s">
        <v>871</v>
      </c>
      <c r="E70" s="674"/>
      <c r="F70" s="481">
        <v>122490</v>
      </c>
      <c r="G70" s="482">
        <v>130432</v>
      </c>
    </row>
    <row r="71" spans="1:6" ht="12.75">
      <c r="A71" s="490" t="s">
        <v>872</v>
      </c>
      <c r="B71" s="685" t="s">
        <v>815</v>
      </c>
      <c r="C71" s="32">
        <v>3853</v>
      </c>
      <c r="D71" s="491" t="s">
        <v>821</v>
      </c>
      <c r="F71" s="492"/>
    </row>
    <row r="72" spans="1:6" ht="12.75">
      <c r="A72" s="490" t="s">
        <v>824</v>
      </c>
      <c r="B72" s="685" t="s">
        <v>825</v>
      </c>
      <c r="C72" s="32">
        <v>60</v>
      </c>
      <c r="D72" s="491" t="s">
        <v>873</v>
      </c>
      <c r="F72" s="492"/>
    </row>
    <row r="73" spans="1:6" ht="12.75">
      <c r="A73" s="490" t="s">
        <v>874</v>
      </c>
      <c r="B73" s="685" t="s">
        <v>834</v>
      </c>
      <c r="C73" s="32">
        <v>465</v>
      </c>
      <c r="D73" s="491" t="s">
        <v>875</v>
      </c>
      <c r="F73" s="492"/>
    </row>
    <row r="74" spans="1:6" ht="12.75">
      <c r="A74" s="490" t="s">
        <v>944</v>
      </c>
      <c r="B74" s="685" t="s">
        <v>945</v>
      </c>
      <c r="C74" s="32">
        <v>1285</v>
      </c>
      <c r="D74" s="491" t="s">
        <v>946</v>
      </c>
      <c r="F74" s="492"/>
    </row>
    <row r="75" spans="1:6" ht="12.75">
      <c r="A75" s="490" t="s">
        <v>938</v>
      </c>
      <c r="B75" s="685" t="s">
        <v>903</v>
      </c>
      <c r="C75" s="32">
        <v>990</v>
      </c>
      <c r="D75" s="491" t="s">
        <v>948</v>
      </c>
      <c r="F75" s="492"/>
    </row>
    <row r="76" spans="1:6" ht="12.75">
      <c r="A76" s="490" t="s">
        <v>949</v>
      </c>
      <c r="B76" s="685" t="s">
        <v>903</v>
      </c>
      <c r="C76" s="32">
        <v>1000</v>
      </c>
      <c r="D76" s="491" t="s">
        <v>950</v>
      </c>
      <c r="F76" s="492"/>
    </row>
    <row r="77" spans="1:6" ht="12.75">
      <c r="A77" s="490" t="s">
        <v>951</v>
      </c>
      <c r="B77" s="685" t="s">
        <v>952</v>
      </c>
      <c r="C77" s="32">
        <v>325</v>
      </c>
      <c r="D77" s="491" t="s">
        <v>953</v>
      </c>
      <c r="F77" s="492"/>
    </row>
    <row r="78" spans="1:6" ht="12.75">
      <c r="A78" s="490" t="s">
        <v>954</v>
      </c>
      <c r="B78" s="685" t="s">
        <v>952</v>
      </c>
      <c r="C78" s="32">
        <v>-36</v>
      </c>
      <c r="D78" s="491" t="s">
        <v>955</v>
      </c>
      <c r="F78" s="492"/>
    </row>
    <row r="79" spans="2:7" ht="12.75">
      <c r="B79" s="685"/>
      <c r="C79" s="32"/>
      <c r="D79" s="487" t="s">
        <v>876</v>
      </c>
      <c r="F79" s="481">
        <v>19650</v>
      </c>
      <c r="G79" s="482">
        <v>20700</v>
      </c>
    </row>
    <row r="80" spans="1:6" ht="12.75">
      <c r="A80" s="490" t="s">
        <v>877</v>
      </c>
      <c r="B80" s="685" t="s">
        <v>815</v>
      </c>
      <c r="C80" s="32">
        <v>940</v>
      </c>
      <c r="D80" s="491" t="s">
        <v>821</v>
      </c>
      <c r="F80" s="492"/>
    </row>
    <row r="81" spans="1:6" ht="12.75">
      <c r="A81" s="490" t="s">
        <v>933</v>
      </c>
      <c r="B81" s="685" t="s">
        <v>900</v>
      </c>
      <c r="C81" s="32">
        <v>-250</v>
      </c>
      <c r="D81" s="491" t="s">
        <v>956</v>
      </c>
      <c r="F81" s="492"/>
    </row>
    <row r="82" spans="1:6" ht="12.75">
      <c r="A82" s="490" t="s">
        <v>957</v>
      </c>
      <c r="B82" s="685" t="s">
        <v>900</v>
      </c>
      <c r="C82" s="32">
        <v>260</v>
      </c>
      <c r="D82" s="491" t="s">
        <v>958</v>
      </c>
      <c r="F82" s="492"/>
    </row>
    <row r="83" spans="1:6" ht="12.75">
      <c r="A83" s="490" t="s">
        <v>959</v>
      </c>
      <c r="B83" s="685" t="s">
        <v>928</v>
      </c>
      <c r="C83" s="32">
        <v>100</v>
      </c>
      <c r="D83" s="491" t="s">
        <v>960</v>
      </c>
      <c r="F83" s="492"/>
    </row>
    <row r="84" spans="1:7" ht="12.75">
      <c r="A84" s="494"/>
      <c r="B84" s="486"/>
      <c r="C84" s="486"/>
      <c r="D84" s="487" t="s">
        <v>878</v>
      </c>
      <c r="E84" s="674"/>
      <c r="F84" s="481">
        <v>810</v>
      </c>
      <c r="G84" s="482">
        <v>3412.6</v>
      </c>
    </row>
    <row r="85" spans="1:6" ht="12.75">
      <c r="A85" s="490" t="s">
        <v>895</v>
      </c>
      <c r="B85" s="685"/>
      <c r="C85" s="32">
        <v>2827.6</v>
      </c>
      <c r="D85" s="491" t="s">
        <v>898</v>
      </c>
      <c r="F85" s="492"/>
    </row>
    <row r="86" spans="1:6" ht="12.75">
      <c r="A86" s="490" t="s">
        <v>961</v>
      </c>
      <c r="B86" s="685" t="s">
        <v>962</v>
      </c>
      <c r="C86" s="32">
        <v>-225</v>
      </c>
      <c r="D86" s="491" t="s">
        <v>963</v>
      </c>
      <c r="F86" s="492"/>
    </row>
    <row r="87" spans="1:7" ht="12.75">
      <c r="A87" s="494"/>
      <c r="B87" s="486"/>
      <c r="C87" s="486"/>
      <c r="D87" s="487" t="s">
        <v>879</v>
      </c>
      <c r="E87" s="674"/>
      <c r="F87" s="481">
        <v>88075</v>
      </c>
      <c r="G87" s="482">
        <v>98781</v>
      </c>
    </row>
    <row r="88" spans="1:6" ht="12.75">
      <c r="A88" s="490" t="s">
        <v>806</v>
      </c>
      <c r="B88" s="685" t="s">
        <v>807</v>
      </c>
      <c r="C88" s="32">
        <v>-1227</v>
      </c>
      <c r="D88" s="491" t="s">
        <v>808</v>
      </c>
      <c r="F88" s="492"/>
    </row>
    <row r="89" spans="1:6" ht="12.75">
      <c r="A89" s="490" t="s">
        <v>822</v>
      </c>
      <c r="B89" s="685" t="s">
        <v>815</v>
      </c>
      <c r="C89" s="32">
        <v>11830</v>
      </c>
      <c r="D89" s="491" t="s">
        <v>880</v>
      </c>
      <c r="F89" s="492"/>
    </row>
    <row r="90" spans="1:6" ht="12.75">
      <c r="A90" s="490" t="s">
        <v>964</v>
      </c>
      <c r="B90" s="685" t="s">
        <v>952</v>
      </c>
      <c r="C90" s="32">
        <v>103</v>
      </c>
      <c r="D90" s="491" t="s">
        <v>965</v>
      </c>
      <c r="E90" s="4">
        <v>13101</v>
      </c>
      <c r="F90" s="492"/>
    </row>
    <row r="91" spans="1:7" ht="12.75">
      <c r="A91" s="494"/>
      <c r="B91" s="684"/>
      <c r="C91" s="502"/>
      <c r="D91" s="487" t="s">
        <v>881</v>
      </c>
      <c r="E91" s="674"/>
      <c r="F91" s="481">
        <v>10049</v>
      </c>
      <c r="G91" s="482">
        <v>10049</v>
      </c>
    </row>
    <row r="92" spans="1:7" ht="12.75">
      <c r="A92" s="494"/>
      <c r="B92" s="684"/>
      <c r="C92" s="503"/>
      <c r="D92" s="487" t="s">
        <v>882</v>
      </c>
      <c r="E92" s="674"/>
      <c r="F92" s="481">
        <v>3225</v>
      </c>
      <c r="G92" s="482">
        <v>3175</v>
      </c>
    </row>
    <row r="93" spans="1:7" ht="12.75">
      <c r="A93" s="494" t="s">
        <v>966</v>
      </c>
      <c r="B93" s="684" t="s">
        <v>887</v>
      </c>
      <c r="C93" s="563">
        <v>-50</v>
      </c>
      <c r="D93" s="497" t="s">
        <v>967</v>
      </c>
      <c r="E93" s="674"/>
      <c r="F93" s="498"/>
      <c r="G93" s="499"/>
    </row>
    <row r="94" spans="1:7" ht="12.75">
      <c r="A94" s="494"/>
      <c r="B94" s="684"/>
      <c r="C94" s="503"/>
      <c r="D94" s="487" t="s">
        <v>1148</v>
      </c>
      <c r="E94" s="674"/>
      <c r="F94" s="481">
        <v>7149</v>
      </c>
      <c r="G94" s="482">
        <v>11449</v>
      </c>
    </row>
    <row r="95" spans="1:7" ht="12.75">
      <c r="A95" s="490" t="s">
        <v>812</v>
      </c>
      <c r="B95" s="685" t="s">
        <v>810</v>
      </c>
      <c r="C95" s="32">
        <v>400</v>
      </c>
      <c r="D95" s="497" t="s">
        <v>1149</v>
      </c>
      <c r="E95" s="674"/>
      <c r="F95" s="481"/>
      <c r="G95" s="482"/>
    </row>
    <row r="96" spans="1:7" ht="12.75">
      <c r="A96" s="490" t="s">
        <v>1150</v>
      </c>
      <c r="B96" s="685" t="s">
        <v>1151</v>
      </c>
      <c r="C96" s="32">
        <v>2000</v>
      </c>
      <c r="D96" s="497" t="s">
        <v>1152</v>
      </c>
      <c r="E96" s="674"/>
      <c r="F96" s="481"/>
      <c r="G96" s="482"/>
    </row>
    <row r="97" spans="1:7" ht="12.75">
      <c r="A97" s="490" t="s">
        <v>968</v>
      </c>
      <c r="B97" s="685" t="s">
        <v>887</v>
      </c>
      <c r="C97" s="32">
        <v>1900</v>
      </c>
      <c r="D97" s="497" t="s">
        <v>969</v>
      </c>
      <c r="E97" s="674"/>
      <c r="F97" s="481"/>
      <c r="G97" s="482"/>
    </row>
    <row r="98" spans="1:7" ht="12.75">
      <c r="A98" s="494"/>
      <c r="B98" s="684"/>
      <c r="C98" s="499"/>
      <c r="D98" s="487" t="s">
        <v>1153</v>
      </c>
      <c r="E98" s="674"/>
      <c r="F98" s="481">
        <v>450</v>
      </c>
      <c r="G98" s="482">
        <v>633</v>
      </c>
    </row>
    <row r="99" spans="1:7" ht="12.75">
      <c r="A99" s="494" t="s">
        <v>970</v>
      </c>
      <c r="B99" s="684" t="s">
        <v>903</v>
      </c>
      <c r="C99" s="499">
        <v>183</v>
      </c>
      <c r="D99" s="497" t="s">
        <v>971</v>
      </c>
      <c r="E99" s="674">
        <v>98064</v>
      </c>
      <c r="F99" s="498"/>
      <c r="G99" s="499"/>
    </row>
    <row r="100" spans="1:7" ht="12.75">
      <c r="A100" s="494"/>
      <c r="B100" s="684"/>
      <c r="C100" s="499"/>
      <c r="D100" s="487" t="s">
        <v>1154</v>
      </c>
      <c r="E100" s="674"/>
      <c r="F100" s="481">
        <v>3250</v>
      </c>
      <c r="G100" s="482">
        <v>3250</v>
      </c>
    </row>
    <row r="101" spans="1:7" ht="12.75">
      <c r="A101" s="701" t="s">
        <v>1155</v>
      </c>
      <c r="B101" s="694"/>
      <c r="C101" s="504"/>
      <c r="D101" s="505"/>
      <c r="E101" s="675"/>
      <c r="F101" s="506">
        <f>SUM(F3:F100)</f>
        <v>473320</v>
      </c>
      <c r="G101" s="507">
        <f>SUM(G3:G100)</f>
        <v>562630.5</v>
      </c>
    </row>
    <row r="102" spans="1:7" ht="12.75">
      <c r="A102" s="508"/>
      <c r="B102" s="687"/>
      <c r="C102" s="509"/>
      <c r="D102" s="510"/>
      <c r="E102" s="676"/>
      <c r="F102" s="511"/>
      <c r="G102" s="512"/>
    </row>
    <row r="103" spans="1:7" ht="12.75">
      <c r="A103" s="494"/>
      <c r="B103" s="684"/>
      <c r="C103" s="502"/>
      <c r="D103" s="487" t="s">
        <v>1156</v>
      </c>
      <c r="E103" s="674"/>
      <c r="F103" s="481">
        <v>1915</v>
      </c>
      <c r="G103" s="482">
        <v>6363.2</v>
      </c>
    </row>
    <row r="104" spans="1:7" ht="12.75">
      <c r="A104" s="494" t="s">
        <v>806</v>
      </c>
      <c r="B104" s="684" t="s">
        <v>807</v>
      </c>
      <c r="C104" s="513">
        <v>107</v>
      </c>
      <c r="D104" s="514" t="s">
        <v>1157</v>
      </c>
      <c r="E104" s="674"/>
      <c r="F104" s="481"/>
      <c r="G104" s="482"/>
    </row>
    <row r="105" spans="1:7" ht="12.75">
      <c r="A105" s="494" t="s">
        <v>844</v>
      </c>
      <c r="B105" s="684" t="s">
        <v>842</v>
      </c>
      <c r="C105" s="513">
        <v>3.6</v>
      </c>
      <c r="D105" s="514" t="s">
        <v>1158</v>
      </c>
      <c r="E105" s="674"/>
      <c r="F105" s="481"/>
      <c r="G105" s="482"/>
    </row>
    <row r="106" spans="1:6" ht="12.75">
      <c r="A106" s="490" t="s">
        <v>846</v>
      </c>
      <c r="B106" s="685" t="s">
        <v>815</v>
      </c>
      <c r="C106" s="32">
        <v>150</v>
      </c>
      <c r="D106" s="491" t="s">
        <v>821</v>
      </c>
      <c r="F106" s="492"/>
    </row>
    <row r="107" spans="1:6" ht="12.75">
      <c r="A107" s="490" t="s">
        <v>1159</v>
      </c>
      <c r="B107" s="685" t="s">
        <v>834</v>
      </c>
      <c r="C107" s="32">
        <v>2196</v>
      </c>
      <c r="D107" s="491" t="s">
        <v>1160</v>
      </c>
      <c r="E107" s="4">
        <v>33150</v>
      </c>
      <c r="F107" s="492"/>
    </row>
    <row r="108" spans="1:6" ht="12.75">
      <c r="A108" s="490" t="s">
        <v>972</v>
      </c>
      <c r="B108" s="685" t="s">
        <v>890</v>
      </c>
      <c r="C108" s="32">
        <v>-169.4</v>
      </c>
      <c r="D108" s="491" t="s">
        <v>973</v>
      </c>
      <c r="F108" s="492"/>
    </row>
    <row r="109" spans="1:6" ht="12.75">
      <c r="A109" s="490" t="s">
        <v>974</v>
      </c>
      <c r="B109" s="685" t="s">
        <v>890</v>
      </c>
      <c r="C109" s="32">
        <v>2161</v>
      </c>
      <c r="D109" s="491" t="s">
        <v>1160</v>
      </c>
      <c r="E109" s="4">
        <v>33150</v>
      </c>
      <c r="F109" s="492"/>
    </row>
    <row r="110" spans="1:7" ht="12.75">
      <c r="A110" s="494"/>
      <c r="B110" s="684"/>
      <c r="C110" s="513"/>
      <c r="D110" s="487" t="s">
        <v>1161</v>
      </c>
      <c r="E110" s="674"/>
      <c r="F110" s="481">
        <v>600</v>
      </c>
      <c r="G110" s="482">
        <v>2207.7</v>
      </c>
    </row>
    <row r="111" spans="1:7" ht="12.75">
      <c r="A111" s="494" t="s">
        <v>844</v>
      </c>
      <c r="B111" s="684" t="s">
        <v>842</v>
      </c>
      <c r="C111" s="513">
        <v>1</v>
      </c>
      <c r="D111" s="514" t="s">
        <v>1158</v>
      </c>
      <c r="E111" s="674"/>
      <c r="F111" s="481"/>
      <c r="G111" s="482"/>
    </row>
    <row r="112" spans="1:6" ht="12.75">
      <c r="A112" s="490" t="s">
        <v>1159</v>
      </c>
      <c r="B112" s="685" t="s">
        <v>834</v>
      </c>
      <c r="C112" s="32">
        <v>801</v>
      </c>
      <c r="D112" s="491" t="s">
        <v>1160</v>
      </c>
      <c r="E112" s="4">
        <v>33150</v>
      </c>
      <c r="F112" s="492"/>
    </row>
    <row r="113" spans="1:6" ht="12.75">
      <c r="A113" s="490" t="s">
        <v>975</v>
      </c>
      <c r="B113" s="685" t="s">
        <v>890</v>
      </c>
      <c r="C113" s="32">
        <v>-5.3</v>
      </c>
      <c r="D113" s="491" t="s">
        <v>973</v>
      </c>
      <c r="F113" s="492"/>
    </row>
    <row r="114" spans="1:6" ht="12.75">
      <c r="A114" s="490" t="s">
        <v>976</v>
      </c>
      <c r="B114" s="685" t="s">
        <v>890</v>
      </c>
      <c r="C114" s="32">
        <v>811</v>
      </c>
      <c r="D114" s="491" t="s">
        <v>1160</v>
      </c>
      <c r="E114" s="4">
        <v>33150</v>
      </c>
      <c r="F114" s="492"/>
    </row>
    <row r="115" spans="1:7" ht="12.75">
      <c r="A115" s="494"/>
      <c r="B115" s="684"/>
      <c r="C115" s="513"/>
      <c r="D115" s="487" t="s">
        <v>1162</v>
      </c>
      <c r="E115" s="674"/>
      <c r="F115" s="481">
        <v>1128</v>
      </c>
      <c r="G115" s="482">
        <v>5609.5</v>
      </c>
    </row>
    <row r="116" spans="1:7" ht="12.75">
      <c r="A116" s="494" t="s">
        <v>806</v>
      </c>
      <c r="B116" s="684" t="s">
        <v>807</v>
      </c>
      <c r="C116" s="513">
        <v>154</v>
      </c>
      <c r="D116" s="514" t="s">
        <v>1157</v>
      </c>
      <c r="E116" s="674"/>
      <c r="F116" s="481"/>
      <c r="G116" s="482"/>
    </row>
    <row r="117" spans="1:7" ht="12.75">
      <c r="A117" s="494" t="s">
        <v>844</v>
      </c>
      <c r="B117" s="684" t="s">
        <v>842</v>
      </c>
      <c r="C117" s="513">
        <v>10.1</v>
      </c>
      <c r="D117" s="514" t="s">
        <v>1158</v>
      </c>
      <c r="E117" s="674"/>
      <c r="F117" s="481"/>
      <c r="G117" s="482"/>
    </row>
    <row r="118" spans="1:6" ht="12.75">
      <c r="A118" s="490" t="s">
        <v>1159</v>
      </c>
      <c r="B118" s="685" t="s">
        <v>834</v>
      </c>
      <c r="C118" s="32">
        <v>2262</v>
      </c>
      <c r="D118" s="491" t="s">
        <v>1160</v>
      </c>
      <c r="E118" s="4">
        <v>33150</v>
      </c>
      <c r="F118" s="492"/>
    </row>
    <row r="119" spans="1:6" ht="12.75">
      <c r="A119" s="490" t="s">
        <v>977</v>
      </c>
      <c r="B119" s="685" t="s">
        <v>890</v>
      </c>
      <c r="C119" s="32">
        <v>-172.6</v>
      </c>
      <c r="D119" s="491" t="s">
        <v>973</v>
      </c>
      <c r="F119" s="492"/>
    </row>
    <row r="120" spans="1:6" ht="12.75">
      <c r="A120" s="490" t="s">
        <v>978</v>
      </c>
      <c r="B120" s="685" t="s">
        <v>890</v>
      </c>
      <c r="C120" s="32">
        <v>2228</v>
      </c>
      <c r="D120" s="491" t="s">
        <v>1160</v>
      </c>
      <c r="E120" s="4">
        <v>33150</v>
      </c>
      <c r="F120" s="492"/>
    </row>
    <row r="121" spans="1:7" ht="12.75">
      <c r="A121" s="494"/>
      <c r="B121" s="684"/>
      <c r="C121" s="513"/>
      <c r="D121" s="487" t="s">
        <v>1163</v>
      </c>
      <c r="E121" s="674"/>
      <c r="F121" s="481">
        <v>997</v>
      </c>
      <c r="G121" s="482">
        <v>3756</v>
      </c>
    </row>
    <row r="122" spans="1:7" ht="12.75">
      <c r="A122" s="494" t="s">
        <v>844</v>
      </c>
      <c r="B122" s="684" t="s">
        <v>842</v>
      </c>
      <c r="C122" s="513">
        <v>17.2</v>
      </c>
      <c r="D122" s="514" t="s">
        <v>1158</v>
      </c>
      <c r="E122" s="674"/>
      <c r="F122" s="481"/>
      <c r="G122" s="482"/>
    </row>
    <row r="123" spans="1:6" ht="12.75">
      <c r="A123" s="490" t="s">
        <v>1159</v>
      </c>
      <c r="B123" s="685" t="s">
        <v>834</v>
      </c>
      <c r="C123" s="32">
        <v>1378</v>
      </c>
      <c r="D123" s="491" t="s">
        <v>1160</v>
      </c>
      <c r="E123" s="4">
        <v>33150</v>
      </c>
      <c r="F123" s="492"/>
    </row>
    <row r="124" spans="1:6" ht="12.75">
      <c r="A124" s="490" t="s">
        <v>979</v>
      </c>
      <c r="B124" s="685" t="s">
        <v>890</v>
      </c>
      <c r="C124" s="32">
        <v>-31.2</v>
      </c>
      <c r="D124" s="491" t="s">
        <v>973</v>
      </c>
      <c r="F124" s="492"/>
    </row>
    <row r="125" spans="1:6" ht="12.75">
      <c r="A125" s="490" t="s">
        <v>980</v>
      </c>
      <c r="B125" s="685" t="s">
        <v>890</v>
      </c>
      <c r="C125" s="32">
        <v>1395</v>
      </c>
      <c r="D125" s="491" t="s">
        <v>1160</v>
      </c>
      <c r="E125" s="4">
        <v>33150</v>
      </c>
      <c r="F125" s="492"/>
    </row>
    <row r="126" spans="1:7" ht="12.75">
      <c r="A126" s="494"/>
      <c r="B126" s="684"/>
      <c r="C126" s="513"/>
      <c r="D126" s="487" t="s">
        <v>1164</v>
      </c>
      <c r="E126" s="674"/>
      <c r="F126" s="481">
        <v>1133</v>
      </c>
      <c r="G126" s="482">
        <v>4997.3</v>
      </c>
    </row>
    <row r="127" spans="1:7" ht="12.75">
      <c r="A127" s="494" t="s">
        <v>806</v>
      </c>
      <c r="B127" s="684" t="s">
        <v>807</v>
      </c>
      <c r="C127" s="513">
        <v>112</v>
      </c>
      <c r="D127" s="514" t="s">
        <v>1157</v>
      </c>
      <c r="E127" s="674"/>
      <c r="F127" s="481"/>
      <c r="G127" s="482"/>
    </row>
    <row r="128" spans="1:7" ht="12.75">
      <c r="A128" s="494" t="s">
        <v>844</v>
      </c>
      <c r="B128" s="684" t="s">
        <v>842</v>
      </c>
      <c r="C128" s="513">
        <v>5.6</v>
      </c>
      <c r="D128" s="514" t="s">
        <v>1158</v>
      </c>
      <c r="E128" s="674"/>
      <c r="F128" s="481"/>
      <c r="G128" s="482"/>
    </row>
    <row r="129" spans="1:6" ht="12.75">
      <c r="A129" s="490" t="s">
        <v>1159</v>
      </c>
      <c r="B129" s="685" t="s">
        <v>834</v>
      </c>
      <c r="C129" s="32">
        <v>1920</v>
      </c>
      <c r="D129" s="491" t="s">
        <v>1160</v>
      </c>
      <c r="E129" s="4">
        <v>33150</v>
      </c>
      <c r="F129" s="492"/>
    </row>
    <row r="130" spans="1:6" ht="12.75">
      <c r="A130" s="490" t="s">
        <v>981</v>
      </c>
      <c r="B130" s="685" t="s">
        <v>890</v>
      </c>
      <c r="C130" s="32">
        <v>-127.3</v>
      </c>
      <c r="D130" s="491" t="s">
        <v>973</v>
      </c>
      <c r="F130" s="492"/>
    </row>
    <row r="131" spans="1:6" ht="12.75">
      <c r="A131" s="490" t="s">
        <v>982</v>
      </c>
      <c r="B131" s="685" t="s">
        <v>890</v>
      </c>
      <c r="C131" s="32">
        <v>1954</v>
      </c>
      <c r="D131" s="491" t="s">
        <v>1160</v>
      </c>
      <c r="E131" s="4">
        <v>33150</v>
      </c>
      <c r="F131" s="492"/>
    </row>
    <row r="132" spans="1:7" ht="12.75">
      <c r="A132" s="494"/>
      <c r="B132" s="684"/>
      <c r="C132" s="513"/>
      <c r="D132" s="487" t="s">
        <v>1165</v>
      </c>
      <c r="E132" s="674"/>
      <c r="F132" s="481">
        <v>1429</v>
      </c>
      <c r="G132" s="482">
        <v>4786.6</v>
      </c>
    </row>
    <row r="133" spans="1:7" ht="12.75">
      <c r="A133" s="494" t="s">
        <v>806</v>
      </c>
      <c r="B133" s="684" t="s">
        <v>807</v>
      </c>
      <c r="C133" s="513">
        <v>112</v>
      </c>
      <c r="D133" s="514" t="s">
        <v>1157</v>
      </c>
      <c r="E133" s="674"/>
      <c r="F133" s="481"/>
      <c r="G133" s="482"/>
    </row>
    <row r="134" spans="1:7" ht="12.75">
      <c r="A134" s="494" t="s">
        <v>844</v>
      </c>
      <c r="B134" s="684" t="s">
        <v>842</v>
      </c>
      <c r="C134" s="513">
        <v>5.1</v>
      </c>
      <c r="D134" s="514" t="s">
        <v>1158</v>
      </c>
      <c r="E134" s="674"/>
      <c r="F134" s="481"/>
      <c r="G134" s="482"/>
    </row>
    <row r="135" spans="1:7" ht="12.75">
      <c r="A135" s="490" t="s">
        <v>1159</v>
      </c>
      <c r="B135" s="685" t="s">
        <v>834</v>
      </c>
      <c r="C135" s="32">
        <v>1679</v>
      </c>
      <c r="D135" s="491" t="s">
        <v>1160</v>
      </c>
      <c r="E135" s="4">
        <v>33150</v>
      </c>
      <c r="F135" s="481"/>
      <c r="G135" s="482"/>
    </row>
    <row r="136" spans="1:6" ht="12.75">
      <c r="A136" s="490" t="s">
        <v>983</v>
      </c>
      <c r="B136" s="685" t="s">
        <v>890</v>
      </c>
      <c r="C136" s="32">
        <v>-185.5</v>
      </c>
      <c r="D136" s="491" t="s">
        <v>973</v>
      </c>
      <c r="F136" s="492"/>
    </row>
    <row r="137" spans="1:6" ht="12.75">
      <c r="A137" s="490" t="s">
        <v>984</v>
      </c>
      <c r="B137" s="685" t="s">
        <v>890</v>
      </c>
      <c r="C137" s="32">
        <v>1747</v>
      </c>
      <c r="D137" s="491" t="s">
        <v>1160</v>
      </c>
      <c r="E137" s="4">
        <v>33150</v>
      </c>
      <c r="F137" s="492"/>
    </row>
    <row r="138" spans="1:7" ht="12.75">
      <c r="A138" s="494"/>
      <c r="B138" s="684"/>
      <c r="C138" s="513"/>
      <c r="D138" s="487" t="s">
        <v>1166</v>
      </c>
      <c r="E138" s="674"/>
      <c r="F138" s="481">
        <v>550</v>
      </c>
      <c r="G138" s="482">
        <v>3466.5</v>
      </c>
    </row>
    <row r="139" spans="1:7" ht="12.75">
      <c r="A139" s="494" t="s">
        <v>844</v>
      </c>
      <c r="B139" s="684" t="s">
        <v>842</v>
      </c>
      <c r="C139" s="513">
        <v>1.5</v>
      </c>
      <c r="D139" s="514" t="s">
        <v>1158</v>
      </c>
      <c r="E139" s="674"/>
      <c r="F139" s="481"/>
      <c r="G139" s="482"/>
    </row>
    <row r="140" spans="1:6" ht="12.75">
      <c r="A140" s="490" t="s">
        <v>1159</v>
      </c>
      <c r="B140" s="685" t="s">
        <v>834</v>
      </c>
      <c r="C140" s="32">
        <v>1472</v>
      </c>
      <c r="D140" s="491" t="s">
        <v>1160</v>
      </c>
      <c r="E140" s="4">
        <v>33150</v>
      </c>
      <c r="F140" s="492"/>
    </row>
    <row r="141" spans="1:6" ht="12.75">
      <c r="A141" s="490" t="s">
        <v>985</v>
      </c>
      <c r="B141" s="685" t="s">
        <v>890</v>
      </c>
      <c r="C141" s="32">
        <v>-27</v>
      </c>
      <c r="D141" s="491" t="s">
        <v>973</v>
      </c>
      <c r="F141" s="492"/>
    </row>
    <row r="142" spans="1:6" ht="12.75">
      <c r="A142" s="490" t="s">
        <v>986</v>
      </c>
      <c r="B142" s="685" t="s">
        <v>890</v>
      </c>
      <c r="C142" s="32">
        <v>1470</v>
      </c>
      <c r="D142" s="491" t="s">
        <v>1160</v>
      </c>
      <c r="E142" s="4">
        <v>33150</v>
      </c>
      <c r="F142" s="492"/>
    </row>
    <row r="143" spans="1:7" ht="12.75">
      <c r="A143" s="494"/>
      <c r="B143" s="684"/>
      <c r="C143" s="513"/>
      <c r="D143" s="487" t="s">
        <v>1167</v>
      </c>
      <c r="E143" s="674"/>
      <c r="F143" s="481">
        <v>1351</v>
      </c>
      <c r="G143" s="482">
        <v>4788</v>
      </c>
    </row>
    <row r="144" spans="1:7" ht="12.75">
      <c r="A144" s="494" t="s">
        <v>806</v>
      </c>
      <c r="B144" s="684" t="s">
        <v>807</v>
      </c>
      <c r="C144" s="513">
        <v>113</v>
      </c>
      <c r="D144" s="514" t="s">
        <v>1157</v>
      </c>
      <c r="E144" s="674"/>
      <c r="F144" s="481"/>
      <c r="G144" s="482"/>
    </row>
    <row r="145" spans="1:7" ht="12.75">
      <c r="A145" s="494" t="s">
        <v>844</v>
      </c>
      <c r="B145" s="684" t="s">
        <v>842</v>
      </c>
      <c r="C145" s="513">
        <v>0.7</v>
      </c>
      <c r="D145" s="514" t="s">
        <v>1158</v>
      </c>
      <c r="E145" s="674"/>
      <c r="F145" s="481"/>
      <c r="G145" s="482"/>
    </row>
    <row r="146" spans="1:6" ht="12.75">
      <c r="A146" s="490" t="s">
        <v>1159</v>
      </c>
      <c r="B146" s="685" t="s">
        <v>834</v>
      </c>
      <c r="C146" s="32">
        <v>1743</v>
      </c>
      <c r="D146" s="491" t="s">
        <v>1160</v>
      </c>
      <c r="E146" s="4">
        <v>33150</v>
      </c>
      <c r="F146" s="492"/>
    </row>
    <row r="147" spans="1:6" ht="12.75">
      <c r="A147" s="490" t="s">
        <v>987</v>
      </c>
      <c r="B147" s="685" t="s">
        <v>890</v>
      </c>
      <c r="C147" s="32">
        <v>-185.7</v>
      </c>
      <c r="D147" s="491" t="s">
        <v>973</v>
      </c>
      <c r="F147" s="492"/>
    </row>
    <row r="148" spans="1:6" ht="12.75">
      <c r="A148" s="490" t="s">
        <v>988</v>
      </c>
      <c r="B148" s="685" t="s">
        <v>890</v>
      </c>
      <c r="C148" s="32">
        <v>1766</v>
      </c>
      <c r="D148" s="491" t="s">
        <v>1160</v>
      </c>
      <c r="E148" s="4">
        <v>33150</v>
      </c>
      <c r="F148" s="492"/>
    </row>
    <row r="149" spans="1:7" ht="12.75">
      <c r="A149" s="494"/>
      <c r="B149" s="684"/>
      <c r="C149" s="513"/>
      <c r="D149" s="487" t="s">
        <v>1168</v>
      </c>
      <c r="E149" s="674"/>
      <c r="F149" s="481">
        <v>252</v>
      </c>
      <c r="G149" s="482">
        <v>2010.8</v>
      </c>
    </row>
    <row r="150" spans="1:7" ht="12.75">
      <c r="A150" s="494" t="s">
        <v>844</v>
      </c>
      <c r="B150" s="684" t="s">
        <v>842</v>
      </c>
      <c r="C150" s="513">
        <v>1.3</v>
      </c>
      <c r="D150" s="514" t="s">
        <v>1158</v>
      </c>
      <c r="E150" s="674"/>
      <c r="F150" s="481"/>
      <c r="G150" s="482"/>
    </row>
    <row r="151" spans="1:6" ht="12.75">
      <c r="A151" s="490" t="s">
        <v>1159</v>
      </c>
      <c r="B151" s="685" t="s">
        <v>834</v>
      </c>
      <c r="C151" s="32">
        <v>896</v>
      </c>
      <c r="D151" s="491" t="s">
        <v>1160</v>
      </c>
      <c r="E151" s="4">
        <v>33150</v>
      </c>
      <c r="F151" s="492"/>
    </row>
    <row r="152" spans="1:6" ht="12.75">
      <c r="A152" s="490" t="s">
        <v>989</v>
      </c>
      <c r="B152" s="685" t="s">
        <v>890</v>
      </c>
      <c r="C152" s="32">
        <v>-46.5</v>
      </c>
      <c r="D152" s="491" t="s">
        <v>973</v>
      </c>
      <c r="F152" s="492"/>
    </row>
    <row r="153" spans="1:6" ht="12.75">
      <c r="A153" s="490" t="s">
        <v>990</v>
      </c>
      <c r="B153" s="685" t="s">
        <v>890</v>
      </c>
      <c r="C153" s="32">
        <v>908</v>
      </c>
      <c r="D153" s="491" t="s">
        <v>1160</v>
      </c>
      <c r="E153" s="4">
        <v>33150</v>
      </c>
      <c r="F153" s="492"/>
    </row>
    <row r="154" spans="1:7" ht="12.75">
      <c r="A154" s="494"/>
      <c r="B154" s="684"/>
      <c r="C154" s="513"/>
      <c r="D154" s="487" t="s">
        <v>1169</v>
      </c>
      <c r="E154" s="674"/>
      <c r="F154" s="481">
        <v>783</v>
      </c>
      <c r="G154" s="482">
        <v>4634</v>
      </c>
    </row>
    <row r="155" spans="1:7" ht="12.75">
      <c r="A155" s="494" t="s">
        <v>806</v>
      </c>
      <c r="B155" s="684" t="s">
        <v>807</v>
      </c>
      <c r="C155" s="513">
        <v>220</v>
      </c>
      <c r="D155" s="514" t="s">
        <v>1157</v>
      </c>
      <c r="E155" s="674"/>
      <c r="F155" s="481"/>
      <c r="G155" s="482"/>
    </row>
    <row r="156" spans="1:6" ht="12.75">
      <c r="A156" s="490" t="s">
        <v>1159</v>
      </c>
      <c r="B156" s="685" t="s">
        <v>834</v>
      </c>
      <c r="C156" s="32">
        <v>1915</v>
      </c>
      <c r="D156" s="491" t="s">
        <v>1160</v>
      </c>
      <c r="E156" s="4">
        <v>33150</v>
      </c>
      <c r="F156" s="492"/>
    </row>
    <row r="157" spans="1:6" ht="12.75">
      <c r="A157" s="490" t="s">
        <v>991</v>
      </c>
      <c r="B157" s="685" t="s">
        <v>890</v>
      </c>
      <c r="C157" s="32">
        <v>-220</v>
      </c>
      <c r="D157" s="491" t="s">
        <v>973</v>
      </c>
      <c r="F157" s="492"/>
    </row>
    <row r="158" spans="1:6" ht="12.75">
      <c r="A158" s="490" t="s">
        <v>992</v>
      </c>
      <c r="B158" s="685" t="s">
        <v>890</v>
      </c>
      <c r="C158" s="32">
        <v>1936</v>
      </c>
      <c r="D158" s="491" t="s">
        <v>1160</v>
      </c>
      <c r="E158" s="4">
        <v>33150</v>
      </c>
      <c r="F158" s="492"/>
    </row>
    <row r="159" spans="1:7" ht="12.75">
      <c r="A159" s="494"/>
      <c r="B159" s="684"/>
      <c r="C159" s="513"/>
      <c r="D159" s="487" t="s">
        <v>1170</v>
      </c>
      <c r="E159" s="674"/>
      <c r="F159" s="481">
        <v>481</v>
      </c>
      <c r="G159" s="482">
        <v>1816.1</v>
      </c>
    </row>
    <row r="160" spans="1:7" ht="12.75">
      <c r="A160" s="494" t="s">
        <v>844</v>
      </c>
      <c r="B160" s="684" t="s">
        <v>842</v>
      </c>
      <c r="C160" s="513">
        <v>2.8</v>
      </c>
      <c r="D160" s="514" t="s">
        <v>1158</v>
      </c>
      <c r="E160" s="674"/>
      <c r="F160" s="481"/>
      <c r="G160" s="482"/>
    </row>
    <row r="161" spans="1:6" ht="12.75">
      <c r="A161" s="490" t="s">
        <v>1159</v>
      </c>
      <c r="B161" s="685" t="s">
        <v>834</v>
      </c>
      <c r="C161" s="32">
        <v>652</v>
      </c>
      <c r="D161" s="491" t="s">
        <v>1160</v>
      </c>
      <c r="E161" s="4">
        <v>33150</v>
      </c>
      <c r="F161" s="492"/>
    </row>
    <row r="162" spans="1:6" ht="12.75">
      <c r="A162" s="490" t="s">
        <v>993</v>
      </c>
      <c r="B162" s="685" t="s">
        <v>890</v>
      </c>
      <c r="C162" s="32">
        <v>-7.7</v>
      </c>
      <c r="D162" s="491" t="s">
        <v>973</v>
      </c>
      <c r="F162" s="492"/>
    </row>
    <row r="163" spans="1:6" ht="12.75">
      <c r="A163" s="490" t="s">
        <v>994</v>
      </c>
      <c r="B163" s="685" t="s">
        <v>890</v>
      </c>
      <c r="C163" s="32">
        <v>688</v>
      </c>
      <c r="D163" s="491" t="s">
        <v>1160</v>
      </c>
      <c r="E163" s="4">
        <v>33150</v>
      </c>
      <c r="F163" s="492"/>
    </row>
    <row r="164" spans="1:7" ht="12.75">
      <c r="A164" s="494"/>
      <c r="B164" s="684"/>
      <c r="C164" s="513"/>
      <c r="D164" s="487" t="s">
        <v>1171</v>
      </c>
      <c r="E164" s="674"/>
      <c r="F164" s="481">
        <v>6285</v>
      </c>
      <c r="G164" s="482">
        <v>21559.7</v>
      </c>
    </row>
    <row r="165" spans="1:7" ht="12.75">
      <c r="A165" s="494" t="s">
        <v>844</v>
      </c>
      <c r="B165" s="684" t="s">
        <v>842</v>
      </c>
      <c r="C165" s="513">
        <v>6.5</v>
      </c>
      <c r="D165" s="514" t="s">
        <v>1158</v>
      </c>
      <c r="E165" s="674"/>
      <c r="F165" s="481"/>
      <c r="G165" s="482"/>
    </row>
    <row r="166" spans="1:6" ht="12.75">
      <c r="A166" s="490" t="s">
        <v>1159</v>
      </c>
      <c r="B166" s="685" t="s">
        <v>834</v>
      </c>
      <c r="C166" s="32">
        <v>7597</v>
      </c>
      <c r="D166" s="491" t="s">
        <v>1160</v>
      </c>
      <c r="E166" s="4">
        <v>33150</v>
      </c>
      <c r="F166" s="492"/>
    </row>
    <row r="167" spans="1:6" ht="12.75">
      <c r="A167" s="490" t="s">
        <v>995</v>
      </c>
      <c r="B167" s="685" t="s">
        <v>890</v>
      </c>
      <c r="C167" s="32">
        <v>-11.8</v>
      </c>
      <c r="D167" s="491" t="s">
        <v>973</v>
      </c>
      <c r="F167" s="492"/>
    </row>
    <row r="168" spans="1:6" ht="12.75">
      <c r="A168" s="490" t="s">
        <v>996</v>
      </c>
      <c r="B168" s="685" t="s">
        <v>890</v>
      </c>
      <c r="C168" s="32">
        <v>7683</v>
      </c>
      <c r="D168" s="491" t="s">
        <v>1160</v>
      </c>
      <c r="E168" s="4">
        <v>33150</v>
      </c>
      <c r="F168" s="492"/>
    </row>
    <row r="169" spans="1:7" ht="12.75">
      <c r="A169" s="494"/>
      <c r="B169" s="684"/>
      <c r="C169" s="513"/>
      <c r="D169" s="487" t="s">
        <v>1172</v>
      </c>
      <c r="E169" s="674"/>
      <c r="F169" s="481">
        <v>8440</v>
      </c>
      <c r="G169" s="482">
        <v>32283.6</v>
      </c>
    </row>
    <row r="170" spans="1:7" ht="12.75">
      <c r="A170" s="494" t="s">
        <v>844</v>
      </c>
      <c r="B170" s="684" t="s">
        <v>842</v>
      </c>
      <c r="C170" s="513">
        <v>13.6</v>
      </c>
      <c r="D170" s="514" t="s">
        <v>1158</v>
      </c>
      <c r="E170" s="674"/>
      <c r="F170" s="481"/>
      <c r="G170" s="482"/>
    </row>
    <row r="171" spans="1:6" ht="12.75">
      <c r="A171" s="490" t="s">
        <v>1159</v>
      </c>
      <c r="B171" s="685" t="s">
        <v>834</v>
      </c>
      <c r="C171" s="32">
        <v>11871</v>
      </c>
      <c r="D171" s="491" t="s">
        <v>1160</v>
      </c>
      <c r="E171" s="4">
        <v>33150</v>
      </c>
      <c r="F171" s="492"/>
    </row>
    <row r="172" spans="1:6" ht="12.75">
      <c r="A172" s="490" t="s">
        <v>997</v>
      </c>
      <c r="B172" s="685" t="s">
        <v>890</v>
      </c>
      <c r="C172" s="32">
        <v>-44</v>
      </c>
      <c r="D172" s="491" t="s">
        <v>973</v>
      </c>
      <c r="F172" s="492"/>
    </row>
    <row r="173" spans="1:6" ht="12.75">
      <c r="A173" s="490" t="s">
        <v>998</v>
      </c>
      <c r="B173" s="685" t="s">
        <v>890</v>
      </c>
      <c r="C173" s="32">
        <v>12003</v>
      </c>
      <c r="D173" s="491" t="s">
        <v>1160</v>
      </c>
      <c r="E173" s="4">
        <v>33150</v>
      </c>
      <c r="F173" s="492"/>
    </row>
    <row r="174" spans="1:7" ht="12.75">
      <c r="A174" s="494"/>
      <c r="B174" s="684"/>
      <c r="C174" s="513"/>
      <c r="D174" s="487" t="s">
        <v>1173</v>
      </c>
      <c r="E174" s="674"/>
      <c r="F174" s="481">
        <v>5085</v>
      </c>
      <c r="G174" s="482">
        <v>24269.8</v>
      </c>
    </row>
    <row r="175" spans="1:7" ht="12.75">
      <c r="A175" s="494" t="s">
        <v>841</v>
      </c>
      <c r="B175" s="684" t="s">
        <v>842</v>
      </c>
      <c r="C175" s="513">
        <v>300</v>
      </c>
      <c r="D175" s="514" t="s">
        <v>1174</v>
      </c>
      <c r="E175" s="674"/>
      <c r="F175" s="481"/>
      <c r="G175" s="482"/>
    </row>
    <row r="176" spans="1:7" ht="12.75">
      <c r="A176" s="494" t="s">
        <v>844</v>
      </c>
      <c r="B176" s="684" t="s">
        <v>842</v>
      </c>
      <c r="C176" s="513">
        <v>27.6</v>
      </c>
      <c r="D176" s="514" t="s">
        <v>1158</v>
      </c>
      <c r="E176" s="674"/>
      <c r="F176" s="481"/>
      <c r="G176" s="482"/>
    </row>
    <row r="177" spans="1:6" ht="12.75">
      <c r="A177" s="490" t="s">
        <v>1159</v>
      </c>
      <c r="B177" s="685" t="s">
        <v>834</v>
      </c>
      <c r="C177" s="32">
        <v>9406</v>
      </c>
      <c r="D177" s="491" t="s">
        <v>1160</v>
      </c>
      <c r="E177" s="4">
        <v>33150</v>
      </c>
      <c r="F177" s="492"/>
    </row>
    <row r="178" spans="1:6" ht="12.75">
      <c r="A178" s="490" t="s">
        <v>999</v>
      </c>
      <c r="B178" s="685" t="s">
        <v>890</v>
      </c>
      <c r="C178" s="32">
        <v>-68.8</v>
      </c>
      <c r="D178" s="491" t="s">
        <v>973</v>
      </c>
      <c r="F178" s="492"/>
    </row>
    <row r="179" spans="1:6" ht="12.75">
      <c r="A179" s="490" t="s">
        <v>1000</v>
      </c>
      <c r="B179" s="685" t="s">
        <v>890</v>
      </c>
      <c r="C179" s="32">
        <v>9520</v>
      </c>
      <c r="D179" s="491" t="s">
        <v>1160</v>
      </c>
      <c r="E179" s="4">
        <v>33150</v>
      </c>
      <c r="F179" s="492"/>
    </row>
    <row r="180" spans="1:7" ht="12.75">
      <c r="A180" s="494"/>
      <c r="B180" s="684"/>
      <c r="C180" s="513"/>
      <c r="D180" s="487" t="s">
        <v>1175</v>
      </c>
      <c r="E180" s="674"/>
      <c r="F180" s="481">
        <v>2290</v>
      </c>
      <c r="G180" s="482">
        <v>20972</v>
      </c>
    </row>
    <row r="181" spans="1:7" ht="12.75">
      <c r="A181" s="494" t="s">
        <v>844</v>
      </c>
      <c r="B181" s="684" t="s">
        <v>842</v>
      </c>
      <c r="C181" s="513">
        <v>15.8</v>
      </c>
      <c r="D181" s="514" t="s">
        <v>1158</v>
      </c>
      <c r="E181" s="674"/>
      <c r="F181" s="481"/>
      <c r="G181" s="482"/>
    </row>
    <row r="182" spans="1:6" ht="12.75">
      <c r="A182" s="490" t="s">
        <v>1159</v>
      </c>
      <c r="B182" s="685" t="s">
        <v>834</v>
      </c>
      <c r="C182" s="32">
        <v>9291</v>
      </c>
      <c r="D182" s="491" t="s">
        <v>1160</v>
      </c>
      <c r="E182" s="4">
        <v>33150</v>
      </c>
      <c r="F182" s="492"/>
    </row>
    <row r="183" spans="1:6" ht="12.75">
      <c r="A183" s="490" t="s">
        <v>1001</v>
      </c>
      <c r="B183" s="685" t="s">
        <v>890</v>
      </c>
      <c r="C183" s="32">
        <v>-22.8</v>
      </c>
      <c r="D183" s="491" t="s">
        <v>973</v>
      </c>
      <c r="F183" s="492"/>
    </row>
    <row r="184" spans="1:6" ht="12.75">
      <c r="A184" s="490" t="s">
        <v>1002</v>
      </c>
      <c r="B184" s="685" t="s">
        <v>890</v>
      </c>
      <c r="C184" s="32">
        <v>9398</v>
      </c>
      <c r="D184" s="491" t="s">
        <v>1160</v>
      </c>
      <c r="E184" s="4">
        <v>33150</v>
      </c>
      <c r="F184" s="492"/>
    </row>
    <row r="185" spans="1:7" ht="12.75">
      <c r="A185" s="494"/>
      <c r="B185" s="684"/>
      <c r="C185" s="513"/>
      <c r="D185" s="487" t="s">
        <v>1176</v>
      </c>
      <c r="E185" s="674"/>
      <c r="F185" s="481">
        <v>4705</v>
      </c>
      <c r="G185" s="482">
        <v>15856</v>
      </c>
    </row>
    <row r="186" spans="1:7" ht="12.75">
      <c r="A186" s="494" t="s">
        <v>844</v>
      </c>
      <c r="B186" s="684" t="s">
        <v>842</v>
      </c>
      <c r="C186" s="513">
        <v>10.1</v>
      </c>
      <c r="D186" s="514" t="s">
        <v>1158</v>
      </c>
      <c r="E186" s="674"/>
      <c r="F186" s="481"/>
      <c r="G186" s="482"/>
    </row>
    <row r="187" spans="1:6" ht="12.75">
      <c r="A187" s="490" t="s">
        <v>1159</v>
      </c>
      <c r="B187" s="685" t="s">
        <v>834</v>
      </c>
      <c r="C187" s="32">
        <v>5487</v>
      </c>
      <c r="D187" s="491" t="s">
        <v>1160</v>
      </c>
      <c r="E187" s="4">
        <v>33150</v>
      </c>
      <c r="F187" s="492"/>
    </row>
    <row r="188" spans="1:6" ht="12.75">
      <c r="A188" s="490" t="s">
        <v>1003</v>
      </c>
      <c r="B188" s="685" t="s">
        <v>890</v>
      </c>
      <c r="C188" s="32">
        <v>-10.1</v>
      </c>
      <c r="D188" s="491" t="s">
        <v>973</v>
      </c>
      <c r="F188" s="492"/>
    </row>
    <row r="189" spans="1:6" ht="12.75">
      <c r="A189" s="490" t="s">
        <v>1004</v>
      </c>
      <c r="B189" s="685" t="s">
        <v>890</v>
      </c>
      <c r="C189" s="32">
        <v>5664</v>
      </c>
      <c r="D189" s="491" t="s">
        <v>1160</v>
      </c>
      <c r="E189" s="4">
        <v>33150</v>
      </c>
      <c r="F189" s="492"/>
    </row>
    <row r="190" spans="1:7" ht="12.75">
      <c r="A190" s="494"/>
      <c r="B190" s="684"/>
      <c r="C190" s="513"/>
      <c r="D190" s="487" t="s">
        <v>1177</v>
      </c>
      <c r="E190" s="674"/>
      <c r="F190" s="481">
        <v>4985</v>
      </c>
      <c r="G190" s="482">
        <v>15641</v>
      </c>
    </row>
    <row r="191" spans="1:7" ht="12.75">
      <c r="A191" s="494" t="s">
        <v>844</v>
      </c>
      <c r="B191" s="684" t="s">
        <v>842</v>
      </c>
      <c r="C191" s="513">
        <v>2.9</v>
      </c>
      <c r="D191" s="514" t="s">
        <v>1158</v>
      </c>
      <c r="E191" s="674"/>
      <c r="F191" s="481"/>
      <c r="G191" s="482"/>
    </row>
    <row r="192" spans="1:6" ht="12.75">
      <c r="A192" s="490" t="s">
        <v>1159</v>
      </c>
      <c r="B192" s="685" t="s">
        <v>834</v>
      </c>
      <c r="C192" s="32">
        <v>5216</v>
      </c>
      <c r="D192" s="491" t="s">
        <v>1160</v>
      </c>
      <c r="E192" s="4">
        <v>33150</v>
      </c>
      <c r="F192" s="492"/>
    </row>
    <row r="193" spans="1:6" ht="12.75">
      <c r="A193" s="490" t="s">
        <v>1005</v>
      </c>
      <c r="B193" s="685" t="s">
        <v>890</v>
      </c>
      <c r="C193" s="32">
        <v>-2.9</v>
      </c>
      <c r="D193" s="491" t="s">
        <v>973</v>
      </c>
      <c r="F193" s="492"/>
    </row>
    <row r="194" spans="1:6" ht="12.75">
      <c r="A194" s="490" t="s">
        <v>1006</v>
      </c>
      <c r="B194" s="685" t="s">
        <v>890</v>
      </c>
      <c r="C194" s="32">
        <v>5440</v>
      </c>
      <c r="D194" s="491" t="s">
        <v>1160</v>
      </c>
      <c r="E194" s="4">
        <v>33150</v>
      </c>
      <c r="F194" s="492"/>
    </row>
    <row r="195" spans="1:7" ht="12.75">
      <c r="A195" s="494"/>
      <c r="B195" s="684"/>
      <c r="C195" s="513"/>
      <c r="D195" s="487" t="s">
        <v>1178</v>
      </c>
      <c r="E195" s="674"/>
      <c r="F195" s="481">
        <v>2537</v>
      </c>
      <c r="G195" s="482">
        <v>12460.8</v>
      </c>
    </row>
    <row r="196" spans="1:7" ht="12.75">
      <c r="A196" s="494" t="s">
        <v>844</v>
      </c>
      <c r="B196" s="684" t="s">
        <v>842</v>
      </c>
      <c r="C196" s="513">
        <v>3</v>
      </c>
      <c r="D196" s="514" t="s">
        <v>1158</v>
      </c>
      <c r="E196" s="674"/>
      <c r="F196" s="481"/>
      <c r="G196" s="482"/>
    </row>
    <row r="197" spans="1:6" ht="12.75">
      <c r="A197" s="490" t="s">
        <v>1159</v>
      </c>
      <c r="B197" s="685" t="s">
        <v>834</v>
      </c>
      <c r="C197" s="32">
        <v>4981</v>
      </c>
      <c r="D197" s="491" t="s">
        <v>1160</v>
      </c>
      <c r="E197" s="4">
        <v>33150</v>
      </c>
      <c r="F197" s="492"/>
    </row>
    <row r="198" spans="1:6" ht="12.75">
      <c r="A198" s="490" t="s">
        <v>1007</v>
      </c>
      <c r="B198" s="685" t="s">
        <v>909</v>
      </c>
      <c r="C198" s="32">
        <v>-100</v>
      </c>
      <c r="D198" s="491" t="s">
        <v>1008</v>
      </c>
      <c r="F198" s="492"/>
    </row>
    <row r="199" spans="1:6" ht="12.75">
      <c r="A199" s="490" t="s">
        <v>1009</v>
      </c>
      <c r="B199" s="685" t="s">
        <v>890</v>
      </c>
      <c r="C199" s="32">
        <v>-6.2</v>
      </c>
      <c r="D199" s="491" t="s">
        <v>973</v>
      </c>
      <c r="F199" s="492"/>
    </row>
    <row r="200" spans="1:6" ht="12.75">
      <c r="A200" s="490" t="s">
        <v>1010</v>
      </c>
      <c r="B200" s="685" t="s">
        <v>890</v>
      </c>
      <c r="C200" s="32">
        <v>5046</v>
      </c>
      <c r="D200" s="491" t="s">
        <v>1160</v>
      </c>
      <c r="E200" s="4">
        <v>33150</v>
      </c>
      <c r="F200" s="492"/>
    </row>
    <row r="201" spans="1:7" ht="12.75">
      <c r="A201" s="494"/>
      <c r="B201" s="684"/>
      <c r="C201" s="513"/>
      <c r="D201" s="487" t="s">
        <v>1179</v>
      </c>
      <c r="E201" s="674"/>
      <c r="F201" s="481">
        <v>2950</v>
      </c>
      <c r="G201" s="482">
        <v>13100.4</v>
      </c>
    </row>
    <row r="202" spans="1:7" ht="12.75">
      <c r="A202" s="494" t="s">
        <v>844</v>
      </c>
      <c r="B202" s="684" t="s">
        <v>842</v>
      </c>
      <c r="C202" s="513">
        <v>9.7</v>
      </c>
      <c r="D202" s="514" t="s">
        <v>1158</v>
      </c>
      <c r="E202" s="674"/>
      <c r="F202" s="481"/>
      <c r="G202" s="482"/>
    </row>
    <row r="203" spans="1:6" ht="12.75">
      <c r="A203" s="490" t="s">
        <v>1159</v>
      </c>
      <c r="B203" s="685" t="s">
        <v>834</v>
      </c>
      <c r="C203" s="32">
        <v>5196</v>
      </c>
      <c r="D203" s="491" t="s">
        <v>1160</v>
      </c>
      <c r="E203" s="4">
        <v>33150</v>
      </c>
      <c r="F203" s="492"/>
    </row>
    <row r="204" spans="1:6" ht="12.75">
      <c r="A204" s="490" t="s">
        <v>1011</v>
      </c>
      <c r="B204" s="685" t="s">
        <v>909</v>
      </c>
      <c r="C204" s="32">
        <v>-300</v>
      </c>
      <c r="D204" s="491" t="s">
        <v>1008</v>
      </c>
      <c r="F204" s="492"/>
    </row>
    <row r="205" spans="1:6" ht="12.75">
      <c r="A205" s="490" t="s">
        <v>1012</v>
      </c>
      <c r="B205" s="685" t="s">
        <v>890</v>
      </c>
      <c r="C205" s="32">
        <v>-13.3</v>
      </c>
      <c r="D205" s="491" t="s">
        <v>973</v>
      </c>
      <c r="F205" s="492"/>
    </row>
    <row r="206" spans="1:6" ht="12.75">
      <c r="A206" s="490" t="s">
        <v>1013</v>
      </c>
      <c r="B206" s="685" t="s">
        <v>890</v>
      </c>
      <c r="C206" s="32">
        <v>5258</v>
      </c>
      <c r="D206" s="491" t="s">
        <v>1160</v>
      </c>
      <c r="E206" s="4">
        <v>33150</v>
      </c>
      <c r="F206" s="492"/>
    </row>
    <row r="207" spans="1:7" ht="12.75">
      <c r="A207" s="494"/>
      <c r="B207" s="684"/>
      <c r="C207" s="513"/>
      <c r="D207" s="487" t="s">
        <v>1180</v>
      </c>
      <c r="E207" s="674"/>
      <c r="F207" s="481">
        <v>4202</v>
      </c>
      <c r="G207" s="482">
        <v>20101.2</v>
      </c>
    </row>
    <row r="208" spans="1:7" ht="12.75">
      <c r="A208" s="494" t="s">
        <v>844</v>
      </c>
      <c r="B208" s="684" t="s">
        <v>842</v>
      </c>
      <c r="C208" s="513">
        <v>3.3</v>
      </c>
      <c r="D208" s="514" t="s">
        <v>1158</v>
      </c>
      <c r="E208" s="674"/>
      <c r="F208" s="481"/>
      <c r="G208" s="482"/>
    </row>
    <row r="209" spans="1:6" ht="12.75">
      <c r="A209" s="490" t="s">
        <v>1159</v>
      </c>
      <c r="B209" s="685" t="s">
        <v>834</v>
      </c>
      <c r="C209" s="32">
        <v>7912</v>
      </c>
      <c r="D209" s="491" t="s">
        <v>1160</v>
      </c>
      <c r="E209" s="4">
        <v>33150</v>
      </c>
      <c r="F209" s="492"/>
    </row>
    <row r="210" spans="1:6" ht="12.75">
      <c r="A210" s="490" t="s">
        <v>1014</v>
      </c>
      <c r="B210" s="685" t="s">
        <v>890</v>
      </c>
      <c r="C210" s="32">
        <v>20.1</v>
      </c>
      <c r="D210" s="491" t="s">
        <v>973</v>
      </c>
      <c r="F210" s="492"/>
    </row>
    <row r="211" spans="1:6" ht="12.75">
      <c r="A211" s="490" t="s">
        <v>1015</v>
      </c>
      <c r="B211" s="685" t="s">
        <v>890</v>
      </c>
      <c r="C211" s="32">
        <v>8004</v>
      </c>
      <c r="D211" s="491" t="s">
        <v>1160</v>
      </c>
      <c r="E211" s="4">
        <v>33150</v>
      </c>
      <c r="F211" s="492"/>
    </row>
    <row r="212" spans="1:7" ht="12.75">
      <c r="A212" s="494"/>
      <c r="B212" s="684"/>
      <c r="C212" s="513"/>
      <c r="D212" s="487" t="s">
        <v>1181</v>
      </c>
      <c r="E212" s="674"/>
      <c r="F212" s="481">
        <v>3650</v>
      </c>
      <c r="G212" s="482">
        <v>16743.9</v>
      </c>
    </row>
    <row r="213" spans="1:7" ht="12.75">
      <c r="A213" s="494" t="s">
        <v>844</v>
      </c>
      <c r="B213" s="684" t="s">
        <v>842</v>
      </c>
      <c r="C213" s="513">
        <v>8.3</v>
      </c>
      <c r="D213" s="514" t="s">
        <v>1158</v>
      </c>
      <c r="E213" s="674"/>
      <c r="F213" s="481"/>
      <c r="G213" s="482"/>
    </row>
    <row r="214" spans="1:6" ht="12.75">
      <c r="A214" s="490" t="s">
        <v>1159</v>
      </c>
      <c r="B214" s="685" t="s">
        <v>834</v>
      </c>
      <c r="C214" s="32">
        <v>6513</v>
      </c>
      <c r="D214" s="491" t="s">
        <v>1160</v>
      </c>
      <c r="E214" s="4">
        <v>33150</v>
      </c>
      <c r="F214" s="492"/>
    </row>
    <row r="215" spans="1:6" ht="12.75">
      <c r="A215" s="490" t="s">
        <v>1016</v>
      </c>
      <c r="B215" s="685" t="s">
        <v>890</v>
      </c>
      <c r="C215" s="32">
        <v>-15.4</v>
      </c>
      <c r="D215" s="491" t="s">
        <v>973</v>
      </c>
      <c r="F215" s="492"/>
    </row>
    <row r="216" spans="1:6" ht="12.75">
      <c r="A216" s="490" t="s">
        <v>1017</v>
      </c>
      <c r="B216" s="685" t="s">
        <v>890</v>
      </c>
      <c r="C216" s="32">
        <v>6588</v>
      </c>
      <c r="D216" s="491" t="s">
        <v>1160</v>
      </c>
      <c r="E216" s="4">
        <v>33150</v>
      </c>
      <c r="F216" s="492"/>
    </row>
    <row r="217" spans="1:7" ht="12.75">
      <c r="A217" s="494"/>
      <c r="B217" s="684"/>
      <c r="C217" s="513"/>
      <c r="D217" s="487" t="s">
        <v>1182</v>
      </c>
      <c r="E217" s="674"/>
      <c r="F217" s="481">
        <v>1769</v>
      </c>
      <c r="G217" s="482">
        <v>10966.2</v>
      </c>
    </row>
    <row r="218" spans="1:7" ht="12.75">
      <c r="A218" s="494" t="s">
        <v>844</v>
      </c>
      <c r="B218" s="684" t="s">
        <v>842</v>
      </c>
      <c r="C218" s="513">
        <v>2.2</v>
      </c>
      <c r="D218" s="514" t="s">
        <v>1158</v>
      </c>
      <c r="E218" s="674"/>
      <c r="F218" s="481"/>
      <c r="G218" s="482"/>
    </row>
    <row r="219" spans="1:6" ht="12.75">
      <c r="A219" s="490" t="s">
        <v>1159</v>
      </c>
      <c r="B219" s="685" t="s">
        <v>834</v>
      </c>
      <c r="C219" s="32">
        <v>4599</v>
      </c>
      <c r="D219" s="491" t="s">
        <v>1160</v>
      </c>
      <c r="E219" s="4">
        <v>33150</v>
      </c>
      <c r="F219" s="492"/>
    </row>
    <row r="220" spans="1:6" ht="12.75">
      <c r="A220" s="490" t="s">
        <v>1018</v>
      </c>
      <c r="B220" s="685" t="s">
        <v>890</v>
      </c>
      <c r="C220" s="32">
        <v>-69</v>
      </c>
      <c r="D220" s="491" t="s">
        <v>973</v>
      </c>
      <c r="F220" s="492"/>
    </row>
    <row r="221" spans="1:6" ht="12.75">
      <c r="A221" s="490" t="s">
        <v>1019</v>
      </c>
      <c r="B221" s="685" t="s">
        <v>890</v>
      </c>
      <c r="C221" s="32">
        <v>4665</v>
      </c>
      <c r="D221" s="491" t="s">
        <v>1160</v>
      </c>
      <c r="E221" s="4">
        <v>33150</v>
      </c>
      <c r="F221" s="492"/>
    </row>
    <row r="222" spans="1:7" ht="12.75">
      <c r="A222" s="494"/>
      <c r="B222" s="684"/>
      <c r="C222" s="513"/>
      <c r="D222" s="487" t="s">
        <v>1183</v>
      </c>
      <c r="E222" s="674"/>
      <c r="F222" s="481">
        <v>3714</v>
      </c>
      <c r="G222" s="482">
        <v>17453.1</v>
      </c>
    </row>
    <row r="223" spans="1:7" ht="12.75">
      <c r="A223" s="494" t="s">
        <v>844</v>
      </c>
      <c r="B223" s="684" t="s">
        <v>842</v>
      </c>
      <c r="C223" s="513">
        <v>7.3</v>
      </c>
      <c r="D223" s="514" t="s">
        <v>1158</v>
      </c>
      <c r="E223" s="674"/>
      <c r="F223" s="481"/>
      <c r="G223" s="482"/>
    </row>
    <row r="224" spans="1:6" ht="12.75">
      <c r="A224" s="490" t="s">
        <v>1159</v>
      </c>
      <c r="B224" s="685" t="s">
        <v>834</v>
      </c>
      <c r="C224" s="32">
        <v>6831</v>
      </c>
      <c r="D224" s="491" t="s">
        <v>1160</v>
      </c>
      <c r="E224" s="4">
        <v>33150</v>
      </c>
      <c r="F224" s="492"/>
    </row>
    <row r="225" spans="1:6" ht="12.75">
      <c r="A225" s="490" t="s">
        <v>1020</v>
      </c>
      <c r="B225" s="685" t="s">
        <v>890</v>
      </c>
      <c r="C225" s="32">
        <v>-15.2</v>
      </c>
      <c r="D225" s="491" t="s">
        <v>973</v>
      </c>
      <c r="F225" s="492"/>
    </row>
    <row r="226" spans="1:6" ht="12.75">
      <c r="A226" s="490" t="s">
        <v>1021</v>
      </c>
      <c r="B226" s="685" t="s">
        <v>890</v>
      </c>
      <c r="C226" s="32">
        <v>6916</v>
      </c>
      <c r="D226" s="491" t="s">
        <v>1160</v>
      </c>
      <c r="E226" s="4">
        <v>33150</v>
      </c>
      <c r="F226" s="492"/>
    </row>
    <row r="227" spans="1:7" ht="12.75">
      <c r="A227" s="494"/>
      <c r="B227" s="684"/>
      <c r="C227" s="513"/>
      <c r="D227" s="487" t="s">
        <v>1184</v>
      </c>
      <c r="E227" s="674"/>
      <c r="F227" s="481">
        <v>3102</v>
      </c>
      <c r="G227" s="482">
        <v>17887.2</v>
      </c>
    </row>
    <row r="228" spans="1:7" ht="12.75">
      <c r="A228" s="494" t="s">
        <v>844</v>
      </c>
      <c r="B228" s="684" t="s">
        <v>842</v>
      </c>
      <c r="C228" s="513">
        <v>4.6</v>
      </c>
      <c r="D228" s="514" t="s">
        <v>1158</v>
      </c>
      <c r="E228" s="674"/>
      <c r="F228" s="481"/>
      <c r="G228" s="482"/>
    </row>
    <row r="229" spans="1:6" ht="12.75">
      <c r="A229" s="490" t="s">
        <v>1159</v>
      </c>
      <c r="B229" s="685" t="s">
        <v>834</v>
      </c>
      <c r="C229" s="32">
        <v>7326</v>
      </c>
      <c r="D229" s="491" t="s">
        <v>1160</v>
      </c>
      <c r="E229" s="4">
        <v>33150</v>
      </c>
      <c r="F229" s="492"/>
    </row>
    <row r="230" spans="1:6" ht="12.75">
      <c r="A230" s="490" t="s">
        <v>1022</v>
      </c>
      <c r="B230" s="685" t="s">
        <v>890</v>
      </c>
      <c r="C230" s="32">
        <v>-12.4</v>
      </c>
      <c r="D230" s="491" t="s">
        <v>973</v>
      </c>
      <c r="F230" s="492"/>
    </row>
    <row r="231" spans="1:6" ht="12.75">
      <c r="A231" s="490" t="s">
        <v>1023</v>
      </c>
      <c r="B231" s="685" t="s">
        <v>890</v>
      </c>
      <c r="C231" s="32">
        <v>7467</v>
      </c>
      <c r="D231" s="491" t="s">
        <v>1160</v>
      </c>
      <c r="E231" s="4">
        <v>33150</v>
      </c>
      <c r="F231" s="492"/>
    </row>
    <row r="232" spans="1:7" ht="12.75">
      <c r="A232" s="494"/>
      <c r="B232" s="684"/>
      <c r="C232" s="513"/>
      <c r="D232" s="487" t="s">
        <v>1185</v>
      </c>
      <c r="E232" s="674"/>
      <c r="F232" s="481">
        <v>711</v>
      </c>
      <c r="G232" s="482">
        <v>6562.2</v>
      </c>
    </row>
    <row r="233" spans="1:7" ht="12.75">
      <c r="A233" s="494" t="s">
        <v>844</v>
      </c>
      <c r="B233" s="684" t="s">
        <v>842</v>
      </c>
      <c r="C233" s="513">
        <v>4.8</v>
      </c>
      <c r="D233" s="514" t="s">
        <v>1158</v>
      </c>
      <c r="E233" s="674"/>
      <c r="F233" s="481"/>
      <c r="G233" s="482"/>
    </row>
    <row r="234" spans="1:6" ht="12.75">
      <c r="A234" s="490" t="s">
        <v>846</v>
      </c>
      <c r="B234" s="685" t="s">
        <v>815</v>
      </c>
      <c r="C234" s="32">
        <v>500</v>
      </c>
      <c r="D234" s="491" t="s">
        <v>821</v>
      </c>
      <c r="F234" s="492"/>
    </row>
    <row r="235" spans="1:6" ht="12.75">
      <c r="A235" s="490" t="s">
        <v>1159</v>
      </c>
      <c r="B235" s="685" t="s">
        <v>834</v>
      </c>
      <c r="C235" s="32">
        <v>2603</v>
      </c>
      <c r="D235" s="491" t="s">
        <v>1160</v>
      </c>
      <c r="E235" s="4">
        <v>33150</v>
      </c>
      <c r="F235" s="492"/>
    </row>
    <row r="236" spans="1:6" ht="12.75">
      <c r="A236" s="490" t="s">
        <v>1024</v>
      </c>
      <c r="B236" s="685" t="s">
        <v>890</v>
      </c>
      <c r="C236" s="32">
        <v>-13.6</v>
      </c>
      <c r="D236" s="491" t="s">
        <v>973</v>
      </c>
      <c r="F236" s="492"/>
    </row>
    <row r="237" spans="1:6" ht="12.75">
      <c r="A237" s="490" t="s">
        <v>1025</v>
      </c>
      <c r="B237" s="685" t="s">
        <v>890</v>
      </c>
      <c r="C237" s="32">
        <v>2757</v>
      </c>
      <c r="D237" s="491" t="s">
        <v>1160</v>
      </c>
      <c r="E237" s="4">
        <v>33150</v>
      </c>
      <c r="F237" s="492"/>
    </row>
    <row r="238" spans="1:7" ht="12.75">
      <c r="A238" s="494"/>
      <c r="B238" s="684"/>
      <c r="C238" s="513"/>
      <c r="D238" s="487" t="s">
        <v>1186</v>
      </c>
      <c r="E238" s="674"/>
      <c r="F238" s="481">
        <v>3130</v>
      </c>
      <c r="G238" s="482">
        <v>15520.4</v>
      </c>
    </row>
    <row r="239" spans="1:7" ht="12.75">
      <c r="A239" s="494" t="s">
        <v>844</v>
      </c>
      <c r="B239" s="684" t="s">
        <v>842</v>
      </c>
      <c r="C239" s="513">
        <v>14.9</v>
      </c>
      <c r="D239" s="514" t="s">
        <v>1158</v>
      </c>
      <c r="E239" s="674"/>
      <c r="F239" s="481"/>
      <c r="G239" s="482"/>
    </row>
    <row r="240" spans="1:6" ht="12.75">
      <c r="A240" s="490" t="s">
        <v>1159</v>
      </c>
      <c r="B240" s="685" t="s">
        <v>834</v>
      </c>
      <c r="C240" s="32">
        <v>6006</v>
      </c>
      <c r="D240" s="491" t="s">
        <v>1160</v>
      </c>
      <c r="E240" s="4">
        <v>33150</v>
      </c>
      <c r="F240" s="492"/>
    </row>
    <row r="241" spans="1:6" ht="12.75">
      <c r="A241" s="490" t="s">
        <v>1026</v>
      </c>
      <c r="B241" s="685" t="s">
        <v>890</v>
      </c>
      <c r="C241" s="32">
        <v>-25.5</v>
      </c>
      <c r="D241" s="491" t="s">
        <v>973</v>
      </c>
      <c r="F241" s="492"/>
    </row>
    <row r="242" spans="1:6" ht="12.75">
      <c r="A242" s="490" t="s">
        <v>1027</v>
      </c>
      <c r="B242" s="685" t="s">
        <v>890</v>
      </c>
      <c r="C242" s="32">
        <v>6175</v>
      </c>
      <c r="D242" s="491" t="s">
        <v>1160</v>
      </c>
      <c r="E242" s="4">
        <v>33150</v>
      </c>
      <c r="F242" s="492"/>
    </row>
    <row r="243" spans="1:6" ht="12.75">
      <c r="A243" s="490" t="s">
        <v>1028</v>
      </c>
      <c r="B243" s="685" t="s">
        <v>890</v>
      </c>
      <c r="C243" s="32">
        <v>220</v>
      </c>
      <c r="D243" s="491" t="s">
        <v>1029</v>
      </c>
      <c r="F243" s="492"/>
    </row>
    <row r="244" spans="1:7" ht="12.75">
      <c r="A244" s="494"/>
      <c r="B244" s="684"/>
      <c r="C244" s="513"/>
      <c r="D244" s="487" t="s">
        <v>1187</v>
      </c>
      <c r="E244" s="674"/>
      <c r="F244" s="481">
        <v>3072</v>
      </c>
      <c r="G244" s="482">
        <v>15700</v>
      </c>
    </row>
    <row r="245" spans="1:7" ht="12.75">
      <c r="A245" s="494" t="s">
        <v>844</v>
      </c>
      <c r="B245" s="684" t="s">
        <v>842</v>
      </c>
      <c r="C245" s="513">
        <v>8.5</v>
      </c>
      <c r="D245" s="514" t="s">
        <v>1158</v>
      </c>
      <c r="E245" s="674"/>
      <c r="F245" s="481"/>
      <c r="G245" s="482"/>
    </row>
    <row r="246" spans="1:6" ht="12.75">
      <c r="A246" s="490" t="s">
        <v>1159</v>
      </c>
      <c r="B246" s="685" t="s">
        <v>834</v>
      </c>
      <c r="C246" s="32">
        <v>6283</v>
      </c>
      <c r="D246" s="491" t="s">
        <v>1160</v>
      </c>
      <c r="E246" s="4">
        <v>33150</v>
      </c>
      <c r="F246" s="492"/>
    </row>
    <row r="247" spans="1:6" ht="12.75">
      <c r="A247" s="490" t="s">
        <v>1030</v>
      </c>
      <c r="B247" s="685" t="s">
        <v>890</v>
      </c>
      <c r="C247" s="32">
        <v>-18.5</v>
      </c>
      <c r="D247" s="491" t="s">
        <v>973</v>
      </c>
      <c r="F247" s="492"/>
    </row>
    <row r="248" spans="1:6" ht="12.75">
      <c r="A248" s="490" t="s">
        <v>1031</v>
      </c>
      <c r="B248" s="685" t="s">
        <v>890</v>
      </c>
      <c r="C248" s="32">
        <v>6355</v>
      </c>
      <c r="D248" s="491" t="s">
        <v>1160</v>
      </c>
      <c r="E248" s="4">
        <v>33150</v>
      </c>
      <c r="F248" s="492"/>
    </row>
    <row r="249" spans="1:7" ht="12.75">
      <c r="A249" s="494"/>
      <c r="B249" s="684"/>
      <c r="C249" s="513"/>
      <c r="D249" s="487" t="s">
        <v>1188</v>
      </c>
      <c r="E249" s="674"/>
      <c r="F249" s="481">
        <v>946</v>
      </c>
      <c r="G249" s="482">
        <v>4436</v>
      </c>
    </row>
    <row r="250" spans="1:6" ht="12.75">
      <c r="A250" s="490" t="s">
        <v>1159</v>
      </c>
      <c r="B250" s="685" t="s">
        <v>834</v>
      </c>
      <c r="C250" s="32">
        <v>1745</v>
      </c>
      <c r="D250" s="491" t="s">
        <v>1160</v>
      </c>
      <c r="E250" s="4">
        <v>33150</v>
      </c>
      <c r="F250" s="492"/>
    </row>
    <row r="251" spans="1:6" ht="12.75">
      <c r="A251" s="490" t="s">
        <v>1032</v>
      </c>
      <c r="B251" s="685" t="s">
        <v>890</v>
      </c>
      <c r="C251" s="32">
        <v>1745</v>
      </c>
      <c r="D251" s="491" t="s">
        <v>1160</v>
      </c>
      <c r="E251" s="4">
        <v>33150</v>
      </c>
      <c r="F251" s="492"/>
    </row>
    <row r="252" spans="1:7" ht="12.75">
      <c r="A252" s="494"/>
      <c r="B252" s="684"/>
      <c r="C252" s="513"/>
      <c r="D252" s="487" t="s">
        <v>1189</v>
      </c>
      <c r="E252" s="674"/>
      <c r="F252" s="481">
        <v>627</v>
      </c>
      <c r="G252" s="482">
        <v>3618.5</v>
      </c>
    </row>
    <row r="253" spans="1:7" ht="12.75">
      <c r="A253" s="494" t="s">
        <v>806</v>
      </c>
      <c r="B253" s="684" t="s">
        <v>807</v>
      </c>
      <c r="C253" s="513">
        <v>116</v>
      </c>
      <c r="D253" s="514" t="s">
        <v>1157</v>
      </c>
      <c r="E253" s="674"/>
      <c r="F253" s="481"/>
      <c r="G253" s="482"/>
    </row>
    <row r="254" spans="1:7" ht="12.75">
      <c r="A254" s="494" t="s">
        <v>844</v>
      </c>
      <c r="B254" s="684" t="s">
        <v>842</v>
      </c>
      <c r="C254" s="513">
        <v>0.4</v>
      </c>
      <c r="D254" s="514" t="s">
        <v>1158</v>
      </c>
      <c r="E254" s="674"/>
      <c r="F254" s="481"/>
      <c r="G254" s="482"/>
    </row>
    <row r="255" spans="1:6" ht="12.75">
      <c r="A255" s="490" t="s">
        <v>1159</v>
      </c>
      <c r="B255" s="685" t="s">
        <v>834</v>
      </c>
      <c r="C255" s="32">
        <v>1491</v>
      </c>
      <c r="D255" s="491" t="s">
        <v>1160</v>
      </c>
      <c r="E255" s="4">
        <v>33150</v>
      </c>
      <c r="F255" s="492"/>
    </row>
    <row r="256" spans="1:6" ht="12.75">
      <c r="A256" s="490" t="s">
        <v>1033</v>
      </c>
      <c r="B256" s="685" t="s">
        <v>890</v>
      </c>
      <c r="C256" s="32">
        <v>-124.9</v>
      </c>
      <c r="D256" s="491" t="s">
        <v>973</v>
      </c>
      <c r="F256" s="492"/>
    </row>
    <row r="257" spans="1:6" ht="12.75">
      <c r="A257" s="490" t="s">
        <v>1034</v>
      </c>
      <c r="B257" s="685" t="s">
        <v>890</v>
      </c>
      <c r="C257" s="32">
        <v>1509</v>
      </c>
      <c r="D257" s="491" t="s">
        <v>1160</v>
      </c>
      <c r="E257" s="4">
        <v>33150</v>
      </c>
      <c r="F257" s="492"/>
    </row>
    <row r="258" spans="1:7" ht="12.75">
      <c r="A258" s="494"/>
      <c r="B258" s="684"/>
      <c r="C258" s="513"/>
      <c r="D258" s="487" t="s">
        <v>1190</v>
      </c>
      <c r="E258" s="674"/>
      <c r="F258" s="481">
        <v>976</v>
      </c>
      <c r="G258" s="482">
        <v>5849.9</v>
      </c>
    </row>
    <row r="259" spans="1:7" ht="12.75">
      <c r="A259" s="494" t="s">
        <v>806</v>
      </c>
      <c r="B259" s="684" t="s">
        <v>807</v>
      </c>
      <c r="C259" s="513">
        <v>113</v>
      </c>
      <c r="D259" s="514" t="s">
        <v>1157</v>
      </c>
      <c r="E259" s="674"/>
      <c r="F259" s="481"/>
      <c r="G259" s="482"/>
    </row>
    <row r="260" spans="1:7" ht="12.75">
      <c r="A260" s="494" t="s">
        <v>844</v>
      </c>
      <c r="B260" s="684" t="s">
        <v>842</v>
      </c>
      <c r="C260" s="513">
        <v>4.5</v>
      </c>
      <c r="D260" s="514" t="s">
        <v>1158</v>
      </c>
      <c r="E260" s="674"/>
      <c r="F260" s="481"/>
      <c r="G260" s="482"/>
    </row>
    <row r="261" spans="1:6" ht="12.75">
      <c r="A261" s="490" t="s">
        <v>1159</v>
      </c>
      <c r="B261" s="685" t="s">
        <v>834</v>
      </c>
      <c r="C261" s="32">
        <v>2443</v>
      </c>
      <c r="D261" s="491" t="s">
        <v>1160</v>
      </c>
      <c r="E261" s="4">
        <v>33150</v>
      </c>
      <c r="F261" s="492"/>
    </row>
    <row r="262" spans="1:6" ht="12.75">
      <c r="A262" s="490" t="s">
        <v>1035</v>
      </c>
      <c r="B262" s="685" t="s">
        <v>890</v>
      </c>
      <c r="C262" s="32">
        <v>-158.6</v>
      </c>
      <c r="D262" s="491" t="s">
        <v>973</v>
      </c>
      <c r="F262" s="492"/>
    </row>
    <row r="263" spans="1:6" ht="12.75">
      <c r="A263" s="490" t="s">
        <v>1036</v>
      </c>
      <c r="B263" s="685" t="s">
        <v>890</v>
      </c>
      <c r="C263" s="32">
        <v>2472</v>
      </c>
      <c r="D263" s="491" t="s">
        <v>1160</v>
      </c>
      <c r="E263" s="4">
        <v>33150</v>
      </c>
      <c r="F263" s="492"/>
    </row>
    <row r="264" spans="1:7" ht="12.75">
      <c r="A264" s="494"/>
      <c r="B264" s="684"/>
      <c r="C264" s="513"/>
      <c r="D264" s="487" t="s">
        <v>1191</v>
      </c>
      <c r="E264" s="674"/>
      <c r="F264" s="481">
        <v>994</v>
      </c>
      <c r="G264" s="482">
        <v>3828</v>
      </c>
    </row>
    <row r="265" spans="1:6" ht="12.75">
      <c r="A265" s="490" t="s">
        <v>1159</v>
      </c>
      <c r="B265" s="685" t="s">
        <v>834</v>
      </c>
      <c r="C265" s="32">
        <v>1404</v>
      </c>
      <c r="D265" s="491" t="s">
        <v>1160</v>
      </c>
      <c r="E265" s="4">
        <v>33150</v>
      </c>
      <c r="F265" s="492"/>
    </row>
    <row r="266" spans="1:6" ht="12.75">
      <c r="A266" s="490" t="s">
        <v>1037</v>
      </c>
      <c r="B266" s="685" t="s">
        <v>890</v>
      </c>
      <c r="C266" s="32">
        <v>1430</v>
      </c>
      <c r="D266" s="491" t="s">
        <v>1160</v>
      </c>
      <c r="E266" s="4">
        <v>33150</v>
      </c>
      <c r="F266" s="492"/>
    </row>
    <row r="267" spans="1:7" ht="12.75">
      <c r="A267" s="494"/>
      <c r="B267" s="684"/>
      <c r="C267" s="513"/>
      <c r="D267" s="487" t="s">
        <v>1192</v>
      </c>
      <c r="E267" s="674"/>
      <c r="F267" s="481">
        <v>415</v>
      </c>
      <c r="G267" s="482">
        <v>3405</v>
      </c>
    </row>
    <row r="268" spans="1:7" ht="12.75">
      <c r="A268" s="494" t="s">
        <v>844</v>
      </c>
      <c r="B268" s="684" t="s">
        <v>842</v>
      </c>
      <c r="C268" s="513">
        <v>3.1</v>
      </c>
      <c r="D268" s="514" t="s">
        <v>1158</v>
      </c>
      <c r="E268" s="674"/>
      <c r="F268" s="481"/>
      <c r="G268" s="482"/>
    </row>
    <row r="269" spans="1:6" ht="12.75">
      <c r="A269" s="490" t="s">
        <v>1159</v>
      </c>
      <c r="B269" s="685" t="s">
        <v>834</v>
      </c>
      <c r="C269" s="32">
        <v>1490</v>
      </c>
      <c r="D269" s="491" t="s">
        <v>1160</v>
      </c>
      <c r="E269" s="4">
        <v>33150</v>
      </c>
      <c r="F269" s="492"/>
    </row>
    <row r="270" spans="1:6" ht="12.75">
      <c r="A270" s="490" t="s">
        <v>1038</v>
      </c>
      <c r="B270" s="685" t="s">
        <v>890</v>
      </c>
      <c r="C270" s="32">
        <v>-9.1</v>
      </c>
      <c r="D270" s="491" t="s">
        <v>973</v>
      </c>
      <c r="F270" s="492"/>
    </row>
    <row r="271" spans="1:6" ht="12.75">
      <c r="A271" s="490" t="s">
        <v>1039</v>
      </c>
      <c r="B271" s="685" t="s">
        <v>890</v>
      </c>
      <c r="C271" s="32">
        <v>1506</v>
      </c>
      <c r="D271" s="491" t="s">
        <v>1160</v>
      </c>
      <c r="E271" s="4">
        <v>33150</v>
      </c>
      <c r="F271" s="492"/>
    </row>
    <row r="272" spans="1:7" ht="12.75">
      <c r="A272" s="494"/>
      <c r="B272" s="684"/>
      <c r="C272" s="513"/>
      <c r="D272" s="487" t="s">
        <v>1193</v>
      </c>
      <c r="E272" s="674"/>
      <c r="F272" s="481">
        <v>601</v>
      </c>
      <c r="G272" s="482">
        <v>3758.8</v>
      </c>
    </row>
    <row r="273" spans="1:7" ht="12.75">
      <c r="A273" s="494" t="s">
        <v>806</v>
      </c>
      <c r="B273" s="684" t="s">
        <v>807</v>
      </c>
      <c r="C273" s="513">
        <v>202</v>
      </c>
      <c r="D273" s="514" t="s">
        <v>1157</v>
      </c>
      <c r="E273" s="674"/>
      <c r="F273" s="481"/>
      <c r="G273" s="482"/>
    </row>
    <row r="274" spans="1:7" ht="12.75">
      <c r="A274" s="494" t="s">
        <v>844</v>
      </c>
      <c r="B274" s="684" t="s">
        <v>842</v>
      </c>
      <c r="C274" s="513">
        <v>1.1</v>
      </c>
      <c r="D274" s="514" t="s">
        <v>1158</v>
      </c>
      <c r="E274" s="674"/>
      <c r="F274" s="481"/>
      <c r="G274" s="482"/>
    </row>
    <row r="275" spans="1:6" ht="12.75">
      <c r="A275" s="490" t="s">
        <v>1159</v>
      </c>
      <c r="B275" s="685" t="s">
        <v>834</v>
      </c>
      <c r="C275" s="32">
        <v>1562</v>
      </c>
      <c r="D275" s="491" t="s">
        <v>1160</v>
      </c>
      <c r="E275" s="4">
        <v>33150</v>
      </c>
      <c r="F275" s="492"/>
    </row>
    <row r="276" spans="1:6" ht="12.75">
      <c r="A276" s="490" t="s">
        <v>1040</v>
      </c>
      <c r="B276" s="685" t="s">
        <v>890</v>
      </c>
      <c r="C276" s="32">
        <v>-210.3</v>
      </c>
      <c r="D276" s="491" t="s">
        <v>973</v>
      </c>
      <c r="F276" s="492"/>
    </row>
    <row r="277" spans="1:6" ht="12.75">
      <c r="A277" s="490" t="s">
        <v>1041</v>
      </c>
      <c r="B277" s="685" t="s">
        <v>890</v>
      </c>
      <c r="C277" s="32">
        <v>1603</v>
      </c>
      <c r="D277" s="491" t="s">
        <v>1160</v>
      </c>
      <c r="E277" s="4">
        <v>33150</v>
      </c>
      <c r="F277" s="492"/>
    </row>
    <row r="278" spans="1:7" ht="12.75">
      <c r="A278" s="494"/>
      <c r="B278" s="684"/>
      <c r="C278" s="513"/>
      <c r="D278" s="487" t="s">
        <v>1194</v>
      </c>
      <c r="E278" s="674"/>
      <c r="F278" s="481">
        <v>515</v>
      </c>
      <c r="G278" s="482">
        <v>2863</v>
      </c>
    </row>
    <row r="279" spans="1:7" ht="12.75">
      <c r="A279" s="494" t="s">
        <v>844</v>
      </c>
      <c r="B279" s="684" t="s">
        <v>842</v>
      </c>
      <c r="C279" s="513">
        <v>0.7</v>
      </c>
      <c r="D279" s="514" t="s">
        <v>1158</v>
      </c>
      <c r="E279" s="674"/>
      <c r="F279" s="481"/>
      <c r="G279" s="482"/>
    </row>
    <row r="280" spans="1:6" ht="12.75">
      <c r="A280" s="490" t="s">
        <v>1159</v>
      </c>
      <c r="B280" s="685" t="s">
        <v>834</v>
      </c>
      <c r="C280" s="32">
        <v>1182</v>
      </c>
      <c r="D280" s="491" t="s">
        <v>1160</v>
      </c>
      <c r="E280" s="4">
        <v>33150</v>
      </c>
      <c r="F280" s="492"/>
    </row>
    <row r="281" spans="1:6" ht="12.75">
      <c r="A281" s="490" t="s">
        <v>1042</v>
      </c>
      <c r="B281" s="685" t="s">
        <v>890</v>
      </c>
      <c r="C281" s="32">
        <v>30.7</v>
      </c>
      <c r="D281" s="491" t="s">
        <v>973</v>
      </c>
      <c r="F281" s="492"/>
    </row>
    <row r="282" spans="1:6" ht="12.75">
      <c r="A282" s="490" t="s">
        <v>1043</v>
      </c>
      <c r="B282" s="685" t="s">
        <v>890</v>
      </c>
      <c r="C282" s="32">
        <v>1196</v>
      </c>
      <c r="D282" s="491" t="s">
        <v>1160</v>
      </c>
      <c r="E282" s="4">
        <v>33150</v>
      </c>
      <c r="F282" s="492"/>
    </row>
    <row r="283" spans="1:7" ht="12.75">
      <c r="A283" s="494"/>
      <c r="B283" s="684"/>
      <c r="C283" s="513"/>
      <c r="D283" s="487" t="s">
        <v>1195</v>
      </c>
      <c r="E283" s="674"/>
      <c r="F283" s="481">
        <v>695</v>
      </c>
      <c r="G283" s="482">
        <v>3615</v>
      </c>
    </row>
    <row r="284" spans="1:7" ht="12.75">
      <c r="A284" s="494" t="s">
        <v>844</v>
      </c>
      <c r="B284" s="684" t="s">
        <v>842</v>
      </c>
      <c r="C284" s="513">
        <v>1.4</v>
      </c>
      <c r="D284" s="514" t="s">
        <v>1158</v>
      </c>
      <c r="E284" s="674"/>
      <c r="F284" s="481"/>
      <c r="G284" s="482"/>
    </row>
    <row r="285" spans="1:6" ht="12.75">
      <c r="A285" s="490" t="s">
        <v>1159</v>
      </c>
      <c r="B285" s="685" t="s">
        <v>834</v>
      </c>
      <c r="C285" s="32">
        <v>1388</v>
      </c>
      <c r="D285" s="491" t="s">
        <v>1160</v>
      </c>
      <c r="E285" s="4">
        <v>33150</v>
      </c>
      <c r="F285" s="492"/>
    </row>
    <row r="286" spans="1:6" ht="12.75">
      <c r="A286" s="490" t="s">
        <v>1044</v>
      </c>
      <c r="B286" s="685" t="s">
        <v>890</v>
      </c>
      <c r="C286" s="32">
        <v>-8.4</v>
      </c>
      <c r="D286" s="491" t="s">
        <v>973</v>
      </c>
      <c r="F286" s="492"/>
    </row>
    <row r="287" spans="1:6" ht="12.75">
      <c r="A287" s="490" t="s">
        <v>1045</v>
      </c>
      <c r="B287" s="685" t="s">
        <v>890</v>
      </c>
      <c r="C287" s="32">
        <v>1539</v>
      </c>
      <c r="D287" s="491" t="s">
        <v>1160</v>
      </c>
      <c r="E287" s="4">
        <v>33150</v>
      </c>
      <c r="F287" s="492"/>
    </row>
    <row r="288" spans="1:7" ht="12.75">
      <c r="A288" s="494"/>
      <c r="B288" s="684"/>
      <c r="C288" s="513"/>
      <c r="D288" s="487" t="s">
        <v>1196</v>
      </c>
      <c r="E288" s="674"/>
      <c r="F288" s="481">
        <v>1200</v>
      </c>
      <c r="G288" s="482">
        <v>5196.3</v>
      </c>
    </row>
    <row r="289" spans="1:7" ht="12.75">
      <c r="A289" s="494" t="s">
        <v>844</v>
      </c>
      <c r="B289" s="684" t="s">
        <v>842</v>
      </c>
      <c r="C289" s="513">
        <v>5.2</v>
      </c>
      <c r="D289" s="514" t="s">
        <v>1158</v>
      </c>
      <c r="E289" s="674"/>
      <c r="F289" s="481"/>
      <c r="G289" s="482"/>
    </row>
    <row r="290" spans="1:6" ht="12.75">
      <c r="A290" s="490" t="s">
        <v>1159</v>
      </c>
      <c r="B290" s="685" t="s">
        <v>834</v>
      </c>
      <c r="C290" s="32">
        <v>1934</v>
      </c>
      <c r="D290" s="491" t="s">
        <v>1160</v>
      </c>
      <c r="E290" s="4">
        <v>33150</v>
      </c>
      <c r="F290" s="492"/>
    </row>
    <row r="291" spans="1:6" ht="12.75">
      <c r="A291" s="490" t="s">
        <v>1046</v>
      </c>
      <c r="B291" s="685" t="s">
        <v>890</v>
      </c>
      <c r="C291" s="32">
        <v>-15.9</v>
      </c>
      <c r="D291" s="491" t="s">
        <v>973</v>
      </c>
      <c r="F291" s="492"/>
    </row>
    <row r="292" spans="1:6" ht="12.75">
      <c r="A292" s="490" t="s">
        <v>1047</v>
      </c>
      <c r="B292" s="685" t="s">
        <v>890</v>
      </c>
      <c r="C292" s="32">
        <v>2073</v>
      </c>
      <c r="D292" s="491" t="s">
        <v>1160</v>
      </c>
      <c r="E292" s="4">
        <v>33150</v>
      </c>
      <c r="F292" s="492"/>
    </row>
    <row r="293" spans="1:7" ht="12.75">
      <c r="A293" s="494"/>
      <c r="B293" s="684"/>
      <c r="C293" s="513"/>
      <c r="D293" s="487" t="s">
        <v>1197</v>
      </c>
      <c r="E293" s="674"/>
      <c r="F293" s="481">
        <v>881</v>
      </c>
      <c r="G293" s="482">
        <v>3020</v>
      </c>
    </row>
    <row r="294" spans="1:6" ht="12.75">
      <c r="A294" s="490" t="s">
        <v>1159</v>
      </c>
      <c r="B294" s="685" t="s">
        <v>834</v>
      </c>
      <c r="C294" s="32">
        <v>1049</v>
      </c>
      <c r="D294" s="491" t="s">
        <v>1160</v>
      </c>
      <c r="E294" s="4">
        <v>33150</v>
      </c>
      <c r="F294" s="492"/>
    </row>
    <row r="295" spans="1:6" ht="12.75">
      <c r="A295" s="490" t="s">
        <v>1048</v>
      </c>
      <c r="B295" s="685" t="s">
        <v>890</v>
      </c>
      <c r="C295" s="32">
        <v>1090</v>
      </c>
      <c r="D295" s="491" t="s">
        <v>1160</v>
      </c>
      <c r="E295" s="4">
        <v>33150</v>
      </c>
      <c r="F295" s="492"/>
    </row>
    <row r="296" spans="1:7" ht="12.75">
      <c r="A296" s="701" t="s">
        <v>1198</v>
      </c>
      <c r="B296" s="686"/>
      <c r="C296" s="515"/>
      <c r="D296" s="516"/>
      <c r="E296" s="677"/>
      <c r="F296" s="517">
        <f>SUM(F103:F293)</f>
        <v>79096</v>
      </c>
      <c r="G296" s="515">
        <f>SUM(G103:G293)</f>
        <v>361103.7</v>
      </c>
    </row>
    <row r="297" spans="1:7" ht="12.75">
      <c r="A297" s="508"/>
      <c r="B297" s="687"/>
      <c r="C297" s="509"/>
      <c r="D297" s="510"/>
      <c r="E297" s="676"/>
      <c r="F297" s="511"/>
      <c r="G297" s="512"/>
    </row>
    <row r="298" spans="1:7" ht="12.75">
      <c r="A298" s="494"/>
      <c r="B298" s="684"/>
      <c r="C298" s="502"/>
      <c r="D298" s="487" t="s">
        <v>1199</v>
      </c>
      <c r="E298" s="674"/>
      <c r="F298" s="481">
        <v>10968</v>
      </c>
      <c r="G298" s="482">
        <v>11357</v>
      </c>
    </row>
    <row r="299" spans="1:7" ht="12.75">
      <c r="A299" s="494" t="s">
        <v>809</v>
      </c>
      <c r="B299" s="684" t="s">
        <v>810</v>
      </c>
      <c r="C299" s="499">
        <v>389</v>
      </c>
      <c r="D299" s="497" t="s">
        <v>1200</v>
      </c>
      <c r="E299" s="674"/>
      <c r="F299" s="498"/>
      <c r="G299" s="499"/>
    </row>
    <row r="300" spans="1:7" ht="12.75">
      <c r="A300" s="494"/>
      <c r="B300" s="684"/>
      <c r="C300" s="499"/>
      <c r="D300" s="487" t="s">
        <v>1201</v>
      </c>
      <c r="E300" s="674"/>
      <c r="F300" s="481">
        <v>16329</v>
      </c>
      <c r="G300" s="482">
        <v>17249</v>
      </c>
    </row>
    <row r="301" spans="1:7" ht="12.75">
      <c r="A301" s="494" t="s">
        <v>809</v>
      </c>
      <c r="B301" s="684" t="s">
        <v>810</v>
      </c>
      <c r="C301" s="499">
        <v>920</v>
      </c>
      <c r="D301" s="497" t="s">
        <v>1200</v>
      </c>
      <c r="E301" s="674"/>
      <c r="F301" s="498"/>
      <c r="G301" s="499"/>
    </row>
    <row r="302" spans="1:7" ht="12.75">
      <c r="A302" s="494"/>
      <c r="B302" s="684"/>
      <c r="C302" s="499"/>
      <c r="D302" s="487" t="s">
        <v>1202</v>
      </c>
      <c r="E302" s="674"/>
      <c r="F302" s="481">
        <v>5614</v>
      </c>
      <c r="G302" s="482">
        <v>5765</v>
      </c>
    </row>
    <row r="303" spans="1:7" ht="12.75">
      <c r="A303" s="494" t="s">
        <v>809</v>
      </c>
      <c r="B303" s="684" t="s">
        <v>810</v>
      </c>
      <c r="C303" s="499">
        <v>110</v>
      </c>
      <c r="D303" s="497" t="s">
        <v>1200</v>
      </c>
      <c r="E303" s="674"/>
      <c r="F303" s="498"/>
      <c r="G303" s="499"/>
    </row>
    <row r="304" spans="1:7" ht="21.75">
      <c r="A304" s="494" t="s">
        <v>1049</v>
      </c>
      <c r="B304" s="684" t="s">
        <v>925</v>
      </c>
      <c r="C304" s="499">
        <v>41</v>
      </c>
      <c r="D304" s="497" t="s">
        <v>1050</v>
      </c>
      <c r="E304" s="674"/>
      <c r="F304" s="498"/>
      <c r="G304" s="499"/>
    </row>
    <row r="305" spans="1:7" ht="12.75">
      <c r="A305" s="701" t="s">
        <v>1203</v>
      </c>
      <c r="B305" s="686"/>
      <c r="C305" s="518"/>
      <c r="D305" s="516"/>
      <c r="E305" s="677"/>
      <c r="F305" s="517">
        <f>SUM(F298:F302)</f>
        <v>32911</v>
      </c>
      <c r="G305" s="515">
        <f>SUM(G298:G302)</f>
        <v>34371</v>
      </c>
    </row>
    <row r="306" spans="1:7" ht="12.75">
      <c r="A306" s="508"/>
      <c r="B306" s="687"/>
      <c r="C306" s="519"/>
      <c r="D306" s="510"/>
      <c r="E306" s="676"/>
      <c r="F306" s="511"/>
      <c r="G306" s="512"/>
    </row>
    <row r="307" spans="1:7" ht="12.75">
      <c r="A307" s="494"/>
      <c r="B307" s="684"/>
      <c r="C307" s="499"/>
      <c r="D307" s="487" t="s">
        <v>1204</v>
      </c>
      <c r="E307" s="674"/>
      <c r="F307" s="481">
        <v>53322</v>
      </c>
      <c r="G307" s="482">
        <v>55457</v>
      </c>
    </row>
    <row r="308" spans="1:7" ht="12.75">
      <c r="A308" s="494" t="s">
        <v>1051</v>
      </c>
      <c r="B308" s="684" t="s">
        <v>890</v>
      </c>
      <c r="C308" s="499">
        <v>2135</v>
      </c>
      <c r="D308" s="497" t="s">
        <v>1052</v>
      </c>
      <c r="E308" s="674">
        <v>34108</v>
      </c>
      <c r="F308" s="498"/>
      <c r="G308" s="499"/>
    </row>
    <row r="309" spans="1:7" ht="12.75">
      <c r="A309" s="494"/>
      <c r="B309" s="684"/>
      <c r="C309" s="499"/>
      <c r="D309" s="487" t="s">
        <v>1205</v>
      </c>
      <c r="E309" s="674"/>
      <c r="F309" s="481">
        <v>4357</v>
      </c>
      <c r="G309" s="482">
        <v>4715</v>
      </c>
    </row>
    <row r="310" spans="1:7" ht="12.75">
      <c r="A310" s="494" t="s">
        <v>1053</v>
      </c>
      <c r="B310" s="684" t="s">
        <v>890</v>
      </c>
      <c r="C310" s="499">
        <v>150</v>
      </c>
      <c r="D310" s="497" t="s">
        <v>1054</v>
      </c>
      <c r="E310" s="674"/>
      <c r="F310" s="498"/>
      <c r="G310" s="499"/>
    </row>
    <row r="311" spans="1:7" ht="12.75">
      <c r="A311" s="494" t="s">
        <v>1051</v>
      </c>
      <c r="B311" s="684" t="s">
        <v>890</v>
      </c>
      <c r="C311" s="499">
        <v>208</v>
      </c>
      <c r="D311" s="497" t="s">
        <v>1052</v>
      </c>
      <c r="E311" s="674">
        <v>34108</v>
      </c>
      <c r="F311" s="498"/>
      <c r="G311" s="499"/>
    </row>
    <row r="312" spans="1:7" ht="12.75">
      <c r="A312" s="494"/>
      <c r="B312" s="684"/>
      <c r="C312" s="499"/>
      <c r="D312" s="487" t="s">
        <v>1206</v>
      </c>
      <c r="E312" s="674"/>
      <c r="F312" s="481">
        <v>485</v>
      </c>
      <c r="G312" s="482">
        <v>677</v>
      </c>
    </row>
    <row r="313" spans="1:7" ht="12.75">
      <c r="A313" s="494" t="s">
        <v>809</v>
      </c>
      <c r="B313" s="684" t="s">
        <v>810</v>
      </c>
      <c r="C313" s="499">
        <v>192</v>
      </c>
      <c r="D313" s="497" t="s">
        <v>1200</v>
      </c>
      <c r="E313" s="674"/>
      <c r="F313" s="498"/>
      <c r="G313" s="499"/>
    </row>
    <row r="314" spans="1:7" ht="12.75">
      <c r="A314" s="701" t="s">
        <v>1207</v>
      </c>
      <c r="B314" s="688"/>
      <c r="C314" s="515"/>
      <c r="D314" s="516"/>
      <c r="E314" s="677"/>
      <c r="F314" s="517">
        <f>SUM(F307:F312)</f>
        <v>58164</v>
      </c>
      <c r="G314" s="515">
        <f>SUM(G307:G312)</f>
        <v>60849</v>
      </c>
    </row>
    <row r="315" spans="1:7" ht="12.75">
      <c r="A315" s="508"/>
      <c r="B315" s="508"/>
      <c r="C315" s="509"/>
      <c r="D315" s="510"/>
      <c r="E315" s="676"/>
      <c r="F315" s="511"/>
      <c r="G315" s="512"/>
    </row>
    <row r="316" spans="1:7" ht="12.75">
      <c r="A316" s="494"/>
      <c r="B316" s="494"/>
      <c r="C316" s="499"/>
      <c r="D316" s="487" t="s">
        <v>1208</v>
      </c>
      <c r="E316" s="674"/>
      <c r="F316" s="481">
        <v>1441</v>
      </c>
      <c r="G316" s="482">
        <v>1162</v>
      </c>
    </row>
    <row r="317" spans="1:7" ht="12.75">
      <c r="A317" s="494" t="s">
        <v>809</v>
      </c>
      <c r="B317" s="494" t="s">
        <v>810</v>
      </c>
      <c r="C317" s="499">
        <v>-279</v>
      </c>
      <c r="D317" s="497" t="s">
        <v>1209</v>
      </c>
      <c r="E317" s="674"/>
      <c r="F317" s="498"/>
      <c r="G317" s="499"/>
    </row>
    <row r="318" spans="1:7" ht="12.75">
      <c r="A318" s="494"/>
      <c r="B318" s="494"/>
      <c r="C318" s="499"/>
      <c r="D318" s="487" t="s">
        <v>1210</v>
      </c>
      <c r="E318" s="674"/>
      <c r="F318" s="481">
        <v>48660</v>
      </c>
      <c r="G318" s="482">
        <v>48094.9</v>
      </c>
    </row>
    <row r="319" spans="1:7" ht="12.75">
      <c r="A319" s="494" t="s">
        <v>1211</v>
      </c>
      <c r="B319" s="494" t="s">
        <v>834</v>
      </c>
      <c r="C319" s="499">
        <v>-750</v>
      </c>
      <c r="D319" s="514" t="s">
        <v>1212</v>
      </c>
      <c r="E319" s="674"/>
      <c r="F319" s="481"/>
      <c r="G319" s="482"/>
    </row>
    <row r="320" spans="1:7" ht="12.75">
      <c r="A320" s="494" t="s">
        <v>1055</v>
      </c>
      <c r="B320" s="494" t="s">
        <v>903</v>
      </c>
      <c r="C320" s="499">
        <v>184.9</v>
      </c>
      <c r="D320" s="514" t="s">
        <v>1056</v>
      </c>
      <c r="E320" s="674">
        <v>13101</v>
      </c>
      <c r="F320" s="481"/>
      <c r="G320" s="482"/>
    </row>
    <row r="321" spans="1:7" ht="12.75">
      <c r="A321" s="701" t="s">
        <v>1213</v>
      </c>
      <c r="B321" s="698"/>
      <c r="C321" s="504"/>
      <c r="D321" s="505"/>
      <c r="E321" s="675"/>
      <c r="F321" s="506">
        <f>SUM(F316:F318)</f>
        <v>50101</v>
      </c>
      <c r="G321" s="507">
        <f>SUM(G316:G318)</f>
        <v>49256.9</v>
      </c>
    </row>
    <row r="322" spans="1:7" ht="12.75">
      <c r="A322" s="508"/>
      <c r="B322" s="508"/>
      <c r="C322" s="509"/>
      <c r="D322" s="510"/>
      <c r="E322" s="676"/>
      <c r="F322" s="511"/>
      <c r="G322" s="512"/>
    </row>
    <row r="323" spans="1:7" ht="12.75">
      <c r="A323" s="494"/>
      <c r="B323" s="494"/>
      <c r="C323" s="502"/>
      <c r="D323" s="487" t="s">
        <v>1057</v>
      </c>
      <c r="E323" s="674"/>
      <c r="F323" s="481">
        <v>153351</v>
      </c>
      <c r="G323" s="482">
        <v>153351</v>
      </c>
    </row>
    <row r="324" spans="1:7" ht="12.75">
      <c r="A324" s="494"/>
      <c r="B324" s="494"/>
      <c r="C324" s="502"/>
      <c r="D324" s="487" t="s">
        <v>1058</v>
      </c>
      <c r="E324" s="674"/>
      <c r="F324" s="481">
        <v>0</v>
      </c>
      <c r="G324" s="482">
        <v>500</v>
      </c>
    </row>
    <row r="325" spans="1:7" ht="12.75">
      <c r="A325" s="494" t="s">
        <v>1059</v>
      </c>
      <c r="B325" s="494" t="s">
        <v>887</v>
      </c>
      <c r="C325" s="499">
        <v>500</v>
      </c>
      <c r="D325" s="497" t="s">
        <v>943</v>
      </c>
      <c r="E325" s="674">
        <v>34054</v>
      </c>
      <c r="F325" s="498"/>
      <c r="G325" s="499"/>
    </row>
    <row r="326" spans="1:7" ht="12.75">
      <c r="A326" s="701" t="s">
        <v>1214</v>
      </c>
      <c r="B326" s="688"/>
      <c r="C326" s="515"/>
      <c r="D326" s="516"/>
      <c r="E326" s="677"/>
      <c r="F326" s="517">
        <f>SUM(F323:F323)</f>
        <v>153351</v>
      </c>
      <c r="G326" s="515">
        <f>SUM(G323:G325)</f>
        <v>153851</v>
      </c>
    </row>
    <row r="327" spans="1:7" ht="12.75">
      <c r="A327" s="508"/>
      <c r="B327" s="508"/>
      <c r="C327" s="509"/>
      <c r="D327" s="510"/>
      <c r="E327" s="676"/>
      <c r="F327" s="511"/>
      <c r="G327" s="512"/>
    </row>
    <row r="328" spans="1:7" ht="12.75">
      <c r="A328" s="702" t="s">
        <v>1215</v>
      </c>
      <c r="B328" s="689"/>
      <c r="C328" s="507"/>
      <c r="D328" s="521"/>
      <c r="E328" s="678"/>
      <c r="F328" s="506">
        <f>SUM(F101+F296+F305+F314+F321+F326)</f>
        <v>846943</v>
      </c>
      <c r="G328" s="507">
        <f>SUM(G326,G321,G314,G305,G296,G101)</f>
        <v>1222062.1</v>
      </c>
    </row>
    <row r="329" spans="1:7" ht="12.75">
      <c r="A329" s="494"/>
      <c r="B329" s="494"/>
      <c r="C329" s="499"/>
      <c r="D329" s="522" t="s">
        <v>803</v>
      </c>
      <c r="E329" s="679"/>
      <c r="F329" s="523">
        <v>220</v>
      </c>
      <c r="G329" s="524">
        <v>220</v>
      </c>
    </row>
    <row r="330" spans="1:7" ht="12.75">
      <c r="A330" s="494"/>
      <c r="B330" s="494"/>
      <c r="C330" s="499"/>
      <c r="D330" s="522" t="s">
        <v>805</v>
      </c>
      <c r="E330" s="674"/>
      <c r="F330" s="481">
        <v>55200</v>
      </c>
      <c r="G330" s="482">
        <v>125117.6</v>
      </c>
    </row>
    <row r="331" spans="1:7" ht="12.75">
      <c r="A331" s="494" t="s">
        <v>818</v>
      </c>
      <c r="B331" s="494" t="s">
        <v>815</v>
      </c>
      <c r="C331" s="499">
        <v>17700</v>
      </c>
      <c r="D331" s="525" t="s">
        <v>819</v>
      </c>
      <c r="E331" s="680"/>
      <c r="F331" s="526"/>
      <c r="G331" s="482"/>
    </row>
    <row r="332" spans="1:7" ht="12.75">
      <c r="A332" s="494" t="s">
        <v>820</v>
      </c>
      <c r="B332" s="494" t="s">
        <v>815</v>
      </c>
      <c r="C332" s="499">
        <v>97282.6</v>
      </c>
      <c r="D332" s="491" t="s">
        <v>821</v>
      </c>
      <c r="E332" s="680"/>
      <c r="F332" s="526"/>
      <c r="G332" s="482"/>
    </row>
    <row r="333" spans="1:7" ht="12.75">
      <c r="A333" s="494" t="s">
        <v>1216</v>
      </c>
      <c r="B333" s="494" t="s">
        <v>815</v>
      </c>
      <c r="C333" s="499">
        <v>-30000</v>
      </c>
      <c r="D333" s="491" t="s">
        <v>1217</v>
      </c>
      <c r="E333" s="680"/>
      <c r="F333" s="526"/>
      <c r="G333" s="482"/>
    </row>
    <row r="334" spans="1:7" ht="12.75">
      <c r="A334" s="494" t="s">
        <v>1218</v>
      </c>
      <c r="B334" s="494" t="s">
        <v>1219</v>
      </c>
      <c r="C334" s="493" t="s">
        <v>829</v>
      </c>
      <c r="D334" s="491" t="s">
        <v>1220</v>
      </c>
      <c r="E334" s="680"/>
      <c r="F334" s="526"/>
      <c r="G334" s="482"/>
    </row>
    <row r="335" spans="1:7" ht="12.75">
      <c r="A335" s="494" t="s">
        <v>862</v>
      </c>
      <c r="B335" s="494" t="s">
        <v>828</v>
      </c>
      <c r="C335" s="499">
        <v>-400</v>
      </c>
      <c r="D335" s="491" t="s">
        <v>1221</v>
      </c>
      <c r="E335" s="680"/>
      <c r="F335" s="526"/>
      <c r="G335" s="482"/>
    </row>
    <row r="336" spans="1:7" ht="12.75">
      <c r="A336" s="494" t="s">
        <v>833</v>
      </c>
      <c r="B336" s="494" t="s">
        <v>1222</v>
      </c>
      <c r="C336" s="499">
        <v>-8000</v>
      </c>
      <c r="D336" s="491" t="s">
        <v>1223</v>
      </c>
      <c r="E336" s="680"/>
      <c r="F336" s="526"/>
      <c r="G336" s="482"/>
    </row>
    <row r="337" spans="1:7" ht="12.75">
      <c r="A337" s="494" t="s">
        <v>1224</v>
      </c>
      <c r="B337" s="494" t="s">
        <v>1151</v>
      </c>
      <c r="C337" s="499">
        <v>-1000</v>
      </c>
      <c r="D337" s="491" t="s">
        <v>1225</v>
      </c>
      <c r="E337" s="680"/>
      <c r="F337" s="526"/>
      <c r="G337" s="482"/>
    </row>
    <row r="338" spans="1:7" ht="12.75">
      <c r="A338" s="494" t="s">
        <v>1150</v>
      </c>
      <c r="B338" s="494" t="s">
        <v>1151</v>
      </c>
      <c r="C338" s="499">
        <v>-2000</v>
      </c>
      <c r="D338" s="491" t="s">
        <v>1226</v>
      </c>
      <c r="E338" s="680"/>
      <c r="F338" s="526"/>
      <c r="G338" s="482"/>
    </row>
    <row r="339" spans="1:7" ht="12.75">
      <c r="A339" s="494" t="s">
        <v>917</v>
      </c>
      <c r="B339" s="494" t="s">
        <v>918</v>
      </c>
      <c r="C339" s="499">
        <v>-215</v>
      </c>
      <c r="D339" s="491" t="s">
        <v>1060</v>
      </c>
      <c r="E339" s="680"/>
      <c r="F339" s="526"/>
      <c r="G339" s="482"/>
    </row>
    <row r="340" spans="1:7" ht="12.75">
      <c r="A340" s="494" t="s">
        <v>1061</v>
      </c>
      <c r="B340" s="494" t="s">
        <v>1063</v>
      </c>
      <c r="C340" s="493" t="s">
        <v>829</v>
      </c>
      <c r="D340" s="491" t="s">
        <v>1064</v>
      </c>
      <c r="E340" s="680"/>
      <c r="F340" s="526"/>
      <c r="G340" s="482"/>
    </row>
    <row r="341" spans="1:7" ht="12.75">
      <c r="A341" s="494" t="s">
        <v>1065</v>
      </c>
      <c r="B341" s="494" t="s">
        <v>1066</v>
      </c>
      <c r="C341" s="32">
        <v>-1900</v>
      </c>
      <c r="D341" s="491" t="s">
        <v>1067</v>
      </c>
      <c r="E341" s="680"/>
      <c r="F341" s="526"/>
      <c r="G341" s="482"/>
    </row>
    <row r="342" spans="1:7" ht="12.75">
      <c r="A342" s="494" t="s">
        <v>1068</v>
      </c>
      <c r="B342" s="494" t="s">
        <v>1066</v>
      </c>
      <c r="C342" s="32">
        <v>-1100</v>
      </c>
      <c r="D342" s="491" t="s">
        <v>1069</v>
      </c>
      <c r="E342" s="680"/>
      <c r="F342" s="526"/>
      <c r="G342" s="482"/>
    </row>
    <row r="343" spans="1:7" ht="12.75">
      <c r="A343" s="494" t="s">
        <v>935</v>
      </c>
      <c r="B343" s="494" t="s">
        <v>936</v>
      </c>
      <c r="C343" s="32">
        <v>-450</v>
      </c>
      <c r="D343" s="491" t="s">
        <v>1221</v>
      </c>
      <c r="E343" s="680"/>
      <c r="F343" s="526"/>
      <c r="G343" s="482"/>
    </row>
    <row r="344" spans="1:7" ht="12.75">
      <c r="A344" s="494"/>
      <c r="B344" s="494"/>
      <c r="C344" s="499"/>
      <c r="D344" s="487" t="s">
        <v>1227</v>
      </c>
      <c r="E344" s="674"/>
      <c r="F344" s="481">
        <v>0</v>
      </c>
      <c r="G344" s="482">
        <v>1125</v>
      </c>
    </row>
    <row r="345" spans="1:7" ht="12.75">
      <c r="A345" s="494" t="s">
        <v>904</v>
      </c>
      <c r="B345" s="494" t="s">
        <v>903</v>
      </c>
      <c r="C345" s="499">
        <v>900</v>
      </c>
      <c r="D345" s="497" t="s">
        <v>1070</v>
      </c>
      <c r="E345" s="674"/>
      <c r="F345" s="498"/>
      <c r="G345" s="499"/>
    </row>
    <row r="346" spans="1:7" ht="12.75">
      <c r="A346" s="494" t="s">
        <v>920</v>
      </c>
      <c r="B346" s="494" t="s">
        <v>962</v>
      </c>
      <c r="C346" s="499">
        <v>225</v>
      </c>
      <c r="D346" s="497" t="s">
        <v>1071</v>
      </c>
      <c r="E346" s="674"/>
      <c r="F346" s="498"/>
      <c r="G346" s="499"/>
    </row>
    <row r="347" spans="1:7" ht="12.75">
      <c r="A347" s="527"/>
      <c r="B347" s="527"/>
      <c r="C347" s="482"/>
      <c r="D347" s="487" t="s">
        <v>851</v>
      </c>
      <c r="E347" s="673"/>
      <c r="F347" s="481">
        <v>0</v>
      </c>
      <c r="G347" s="482">
        <v>927</v>
      </c>
    </row>
    <row r="348" spans="1:7" ht="12.75">
      <c r="A348" s="494" t="s">
        <v>922</v>
      </c>
      <c r="B348" s="669" t="s">
        <v>903</v>
      </c>
      <c r="C348" s="499">
        <v>920</v>
      </c>
      <c r="D348" s="497" t="s">
        <v>1072</v>
      </c>
      <c r="E348" s="674"/>
      <c r="F348" s="498"/>
      <c r="G348" s="499"/>
    </row>
    <row r="349" spans="1:7" ht="12.75">
      <c r="A349" s="494" t="s">
        <v>924</v>
      </c>
      <c r="B349" s="669" t="s">
        <v>1066</v>
      </c>
      <c r="C349" s="499">
        <v>7</v>
      </c>
      <c r="D349" s="497" t="s">
        <v>1073</v>
      </c>
      <c r="E349" s="674"/>
      <c r="F349" s="498"/>
      <c r="G349" s="499"/>
    </row>
    <row r="350" spans="1:7" ht="12.75">
      <c r="A350" s="494"/>
      <c r="B350" s="494"/>
      <c r="C350" s="499"/>
      <c r="D350" s="501" t="s">
        <v>860</v>
      </c>
      <c r="E350" s="674"/>
      <c r="F350" s="481">
        <v>4000</v>
      </c>
      <c r="G350" s="482">
        <v>4300</v>
      </c>
    </row>
    <row r="351" spans="1:7" ht="12.75">
      <c r="A351" s="494" t="s">
        <v>864</v>
      </c>
      <c r="B351" s="494" t="s">
        <v>834</v>
      </c>
      <c r="C351" s="499">
        <v>300</v>
      </c>
      <c r="D351" s="528" t="s">
        <v>1228</v>
      </c>
      <c r="E351" s="674"/>
      <c r="F351" s="481"/>
      <c r="G351" s="482"/>
    </row>
    <row r="352" spans="1:7" ht="12.75">
      <c r="A352" s="494"/>
      <c r="B352" s="494"/>
      <c r="C352" s="499"/>
      <c r="D352" s="487" t="s">
        <v>1229</v>
      </c>
      <c r="E352" s="674"/>
      <c r="F352" s="481">
        <v>357063</v>
      </c>
      <c r="G352" s="482">
        <v>673588</v>
      </c>
    </row>
    <row r="353" spans="1:7" ht="12.75">
      <c r="A353" s="494" t="s">
        <v>1230</v>
      </c>
      <c r="B353" s="494" t="s">
        <v>839</v>
      </c>
      <c r="C353" s="499">
        <v>37800</v>
      </c>
      <c r="D353" s="497" t="s">
        <v>1231</v>
      </c>
      <c r="E353" s="4">
        <v>92560</v>
      </c>
      <c r="F353" s="481"/>
      <c r="G353" s="482"/>
    </row>
    <row r="354" spans="1:7" ht="12.75">
      <c r="A354" s="494" t="s">
        <v>1232</v>
      </c>
      <c r="B354" s="494" t="s">
        <v>815</v>
      </c>
      <c r="C354" s="499">
        <v>193868</v>
      </c>
      <c r="D354" s="491" t="s">
        <v>821</v>
      </c>
      <c r="F354" s="481"/>
      <c r="G354" s="482"/>
    </row>
    <row r="355" spans="1:7" ht="12.75">
      <c r="A355" s="494" t="s">
        <v>1233</v>
      </c>
      <c r="B355" s="494" t="s">
        <v>1219</v>
      </c>
      <c r="C355" s="499">
        <v>66040</v>
      </c>
      <c r="D355" s="491" t="s">
        <v>1234</v>
      </c>
      <c r="F355" s="481"/>
      <c r="G355" s="482"/>
    </row>
    <row r="356" spans="1:7" ht="12.75">
      <c r="A356" s="494" t="s">
        <v>1218</v>
      </c>
      <c r="B356" s="494" t="s">
        <v>1219</v>
      </c>
      <c r="C356" s="493" t="s">
        <v>829</v>
      </c>
      <c r="D356" s="491" t="s">
        <v>1235</v>
      </c>
      <c r="F356" s="481"/>
      <c r="G356" s="482"/>
    </row>
    <row r="357" spans="1:7" ht="12.75">
      <c r="A357" s="494" t="s">
        <v>833</v>
      </c>
      <c r="B357" s="494" t="s">
        <v>1222</v>
      </c>
      <c r="C357" s="32">
        <v>8000</v>
      </c>
      <c r="D357" s="491" t="s">
        <v>1236</v>
      </c>
      <c r="F357" s="481"/>
      <c r="G357" s="482"/>
    </row>
    <row r="358" spans="1:7" ht="12.75">
      <c r="A358" s="494" t="s">
        <v>1237</v>
      </c>
      <c r="B358" s="494" t="s">
        <v>1151</v>
      </c>
      <c r="C358" s="32">
        <v>7000</v>
      </c>
      <c r="D358" s="491" t="s">
        <v>1238</v>
      </c>
      <c r="E358" s="4">
        <v>17075</v>
      </c>
      <c r="F358" s="481"/>
      <c r="G358" s="482"/>
    </row>
    <row r="359" spans="1:7" ht="12.75">
      <c r="A359" s="494" t="s">
        <v>1224</v>
      </c>
      <c r="B359" s="494" t="s">
        <v>1151</v>
      </c>
      <c r="C359" s="32">
        <v>1000</v>
      </c>
      <c r="D359" s="491" t="s">
        <v>1239</v>
      </c>
      <c r="F359" s="481"/>
      <c r="G359" s="482"/>
    </row>
    <row r="360" spans="1:7" ht="12.75">
      <c r="A360" s="494" t="s">
        <v>1061</v>
      </c>
      <c r="B360" s="494" t="s">
        <v>1063</v>
      </c>
      <c r="C360" s="493" t="s">
        <v>829</v>
      </c>
      <c r="D360" s="491" t="s">
        <v>1074</v>
      </c>
      <c r="E360" s="680"/>
      <c r="F360" s="526"/>
      <c r="G360" s="482"/>
    </row>
    <row r="361" spans="1:7" ht="12.75">
      <c r="A361" s="494" t="s">
        <v>949</v>
      </c>
      <c r="B361" s="494" t="s">
        <v>903</v>
      </c>
      <c r="C361" s="32">
        <v>-1000</v>
      </c>
      <c r="D361" s="491" t="s">
        <v>1075</v>
      </c>
      <c r="E361" s="680"/>
      <c r="F361" s="526"/>
      <c r="G361" s="482"/>
    </row>
    <row r="362" spans="1:7" ht="12.75">
      <c r="A362" s="494" t="s">
        <v>940</v>
      </c>
      <c r="B362" s="494" t="s">
        <v>903</v>
      </c>
      <c r="C362" s="32">
        <v>-750</v>
      </c>
      <c r="D362" s="491" t="s">
        <v>1076</v>
      </c>
      <c r="E362" s="680"/>
      <c r="F362" s="526"/>
      <c r="G362" s="482"/>
    </row>
    <row r="363" spans="1:7" ht="12.75">
      <c r="A363" s="494" t="s">
        <v>1065</v>
      </c>
      <c r="B363" s="494" t="s">
        <v>1066</v>
      </c>
      <c r="C363" s="32">
        <v>1900</v>
      </c>
      <c r="D363" s="491" t="s">
        <v>1077</v>
      </c>
      <c r="E363" s="680"/>
      <c r="F363" s="526"/>
      <c r="G363" s="482"/>
    </row>
    <row r="364" spans="1:7" ht="12.75">
      <c r="A364" s="494" t="s">
        <v>1078</v>
      </c>
      <c r="B364" s="494" t="s">
        <v>1079</v>
      </c>
      <c r="C364" s="32">
        <v>4067</v>
      </c>
      <c r="D364" s="491" t="s">
        <v>1080</v>
      </c>
      <c r="E364" s="680"/>
      <c r="F364" s="526"/>
      <c r="G364" s="482"/>
    </row>
    <row r="365" spans="1:7" ht="12.75">
      <c r="A365" s="494" t="s">
        <v>968</v>
      </c>
      <c r="B365" s="494" t="s">
        <v>887</v>
      </c>
      <c r="C365" s="32">
        <v>-1900</v>
      </c>
      <c r="D365" s="491" t="s">
        <v>1081</v>
      </c>
      <c r="E365" s="680"/>
      <c r="F365" s="526"/>
      <c r="G365" s="482"/>
    </row>
    <row r="366" spans="1:7" ht="12.75">
      <c r="A366" s="494" t="s">
        <v>1082</v>
      </c>
      <c r="B366" s="494" t="s">
        <v>890</v>
      </c>
      <c r="C366" s="32">
        <v>500</v>
      </c>
      <c r="D366" s="491" t="s">
        <v>1083</v>
      </c>
      <c r="E366" s="680"/>
      <c r="F366" s="526"/>
      <c r="G366" s="482"/>
    </row>
    <row r="367" spans="1:7" ht="12.75">
      <c r="A367" s="529"/>
      <c r="B367" s="529"/>
      <c r="C367" s="499"/>
      <c r="D367" s="487" t="s">
        <v>1240</v>
      </c>
      <c r="E367" s="674"/>
      <c r="F367" s="481">
        <v>52000</v>
      </c>
      <c r="G367" s="482">
        <v>133926</v>
      </c>
    </row>
    <row r="368" spans="1:7" ht="12.75">
      <c r="A368" s="494" t="s">
        <v>870</v>
      </c>
      <c r="B368" s="494" t="s">
        <v>815</v>
      </c>
      <c r="C368" s="499">
        <v>52900</v>
      </c>
      <c r="D368" s="491" t="s">
        <v>821</v>
      </c>
      <c r="E368" s="674"/>
      <c r="F368" s="481"/>
      <c r="G368" s="482"/>
    </row>
    <row r="369" spans="1:7" ht="12.75">
      <c r="A369" s="494" t="s">
        <v>1216</v>
      </c>
      <c r="B369" s="494" t="s">
        <v>815</v>
      </c>
      <c r="C369" s="499">
        <v>30000</v>
      </c>
      <c r="D369" s="491" t="s">
        <v>1241</v>
      </c>
      <c r="E369" s="680"/>
      <c r="F369" s="526"/>
      <c r="G369" s="482"/>
    </row>
    <row r="370" spans="1:7" ht="12.75">
      <c r="A370" s="494" t="s">
        <v>922</v>
      </c>
      <c r="B370" s="494" t="s">
        <v>903</v>
      </c>
      <c r="C370" s="499">
        <v>-974</v>
      </c>
      <c r="D370" s="491" t="s">
        <v>1084</v>
      </c>
      <c r="E370" s="680"/>
      <c r="F370" s="526"/>
      <c r="G370" s="482"/>
    </row>
    <row r="371" spans="1:7" ht="12.75">
      <c r="A371" s="494"/>
      <c r="B371" s="494"/>
      <c r="C371" s="499"/>
      <c r="D371" s="487" t="s">
        <v>871</v>
      </c>
      <c r="E371" s="674"/>
      <c r="F371" s="481">
        <v>0</v>
      </c>
      <c r="G371" s="482">
        <v>2400</v>
      </c>
    </row>
    <row r="372" spans="1:7" ht="12.75">
      <c r="A372" s="494" t="s">
        <v>872</v>
      </c>
      <c r="B372" s="494" t="s">
        <v>815</v>
      </c>
      <c r="C372" s="499">
        <v>404</v>
      </c>
      <c r="D372" s="491" t="s">
        <v>821</v>
      </c>
      <c r="E372" s="674"/>
      <c r="F372" s="481"/>
      <c r="G372" s="482"/>
    </row>
    <row r="373" spans="1:7" ht="12.75">
      <c r="A373" s="494" t="s">
        <v>1242</v>
      </c>
      <c r="B373" s="494" t="s">
        <v>832</v>
      </c>
      <c r="C373" s="499">
        <v>300</v>
      </c>
      <c r="D373" s="491" t="s">
        <v>1243</v>
      </c>
      <c r="E373" s="674"/>
      <c r="F373" s="481"/>
      <c r="G373" s="482"/>
    </row>
    <row r="374" spans="1:7" ht="12.75">
      <c r="A374" s="494" t="s">
        <v>1085</v>
      </c>
      <c r="B374" s="494" t="s">
        <v>918</v>
      </c>
      <c r="C374" s="493" t="s">
        <v>829</v>
      </c>
      <c r="D374" s="491" t="s">
        <v>1086</v>
      </c>
      <c r="E374" s="674"/>
      <c r="F374" s="481"/>
      <c r="G374" s="482"/>
    </row>
    <row r="375" spans="1:7" ht="12.75">
      <c r="A375" s="494" t="s">
        <v>1087</v>
      </c>
      <c r="B375" s="494" t="s">
        <v>918</v>
      </c>
      <c r="C375" s="499">
        <v>1500</v>
      </c>
      <c r="D375" s="491" t="s">
        <v>1088</v>
      </c>
      <c r="E375" s="674"/>
      <c r="F375" s="481"/>
      <c r="G375" s="482"/>
    </row>
    <row r="376" spans="1:7" ht="12.75">
      <c r="A376" s="494" t="s">
        <v>1089</v>
      </c>
      <c r="B376" s="494" t="s">
        <v>903</v>
      </c>
      <c r="C376" s="499">
        <v>100</v>
      </c>
      <c r="D376" s="491" t="s">
        <v>1090</v>
      </c>
      <c r="E376" s="674"/>
      <c r="F376" s="481"/>
      <c r="G376" s="482"/>
    </row>
    <row r="377" spans="1:7" ht="12.75">
      <c r="A377" s="494" t="s">
        <v>954</v>
      </c>
      <c r="B377" s="494" t="s">
        <v>952</v>
      </c>
      <c r="C377" s="499">
        <v>96</v>
      </c>
      <c r="D377" s="491" t="s">
        <v>1091</v>
      </c>
      <c r="E377" s="674">
        <v>22094</v>
      </c>
      <c r="F377" s="481"/>
      <c r="G377" s="482"/>
    </row>
    <row r="378" spans="3:7" ht="25.5">
      <c r="C378" s="32"/>
      <c r="D378" s="487" t="s">
        <v>1244</v>
      </c>
      <c r="F378" s="481">
        <v>11000</v>
      </c>
      <c r="G378" s="482">
        <v>13125</v>
      </c>
    </row>
    <row r="379" spans="1:7" ht="12.75">
      <c r="A379" s="494" t="s">
        <v>877</v>
      </c>
      <c r="B379" s="494" t="s">
        <v>815</v>
      </c>
      <c r="C379" s="499">
        <v>2387</v>
      </c>
      <c r="D379" s="491" t="s">
        <v>821</v>
      </c>
      <c r="F379" s="481"/>
      <c r="G379" s="482"/>
    </row>
    <row r="380" spans="1:7" ht="12.75">
      <c r="A380" s="494" t="s">
        <v>957</v>
      </c>
      <c r="B380" s="494" t="s">
        <v>900</v>
      </c>
      <c r="C380" s="499">
        <v>-260</v>
      </c>
      <c r="D380" s="491" t="s">
        <v>1092</v>
      </c>
      <c r="F380" s="481"/>
      <c r="G380" s="482"/>
    </row>
    <row r="381" spans="1:7" ht="12.75">
      <c r="A381" s="494" t="s">
        <v>959</v>
      </c>
      <c r="B381" s="494" t="s">
        <v>928</v>
      </c>
      <c r="C381" s="499">
        <v>-100</v>
      </c>
      <c r="D381" s="491" t="s">
        <v>1093</v>
      </c>
      <c r="F381" s="481"/>
      <c r="G381" s="482"/>
    </row>
    <row r="382" spans="1:7" ht="12.75">
      <c r="A382" s="494" t="s">
        <v>927</v>
      </c>
      <c r="B382" s="494" t="s">
        <v>928</v>
      </c>
      <c r="C382" s="499">
        <v>98</v>
      </c>
      <c r="D382" s="491" t="s">
        <v>1094</v>
      </c>
      <c r="F382" s="481"/>
      <c r="G382" s="482"/>
    </row>
    <row r="383" spans="1:7" ht="12.75">
      <c r="A383" s="494"/>
      <c r="B383" s="699"/>
      <c r="C383" s="488"/>
      <c r="D383" s="487" t="s">
        <v>881</v>
      </c>
      <c r="E383" s="674"/>
      <c r="F383" s="481">
        <v>0</v>
      </c>
      <c r="G383" s="482">
        <v>545</v>
      </c>
    </row>
    <row r="384" spans="1:7" ht="12.75">
      <c r="A384" s="494" t="s">
        <v>1245</v>
      </c>
      <c r="B384" s="494" t="s">
        <v>815</v>
      </c>
      <c r="C384" s="499">
        <v>545</v>
      </c>
      <c r="D384" s="491" t="s">
        <v>821</v>
      </c>
      <c r="E384" s="674"/>
      <c r="F384" s="481"/>
      <c r="G384" s="482"/>
    </row>
    <row r="385" spans="1:7" ht="12.75">
      <c r="A385" s="494"/>
      <c r="B385" s="699"/>
      <c r="C385" s="488"/>
      <c r="D385" s="487" t="s">
        <v>882</v>
      </c>
      <c r="E385" s="674"/>
      <c r="F385" s="481">
        <v>0</v>
      </c>
      <c r="G385" s="482">
        <v>50</v>
      </c>
    </row>
    <row r="386" spans="1:7" ht="12.75">
      <c r="A386" s="494" t="s">
        <v>966</v>
      </c>
      <c r="B386" s="494" t="s">
        <v>887</v>
      </c>
      <c r="C386" s="499">
        <v>50</v>
      </c>
      <c r="D386" s="491" t="s">
        <v>1095</v>
      </c>
      <c r="E386" s="674"/>
      <c r="F386" s="481"/>
      <c r="G386" s="482"/>
    </row>
    <row r="387" spans="1:7" ht="12.75">
      <c r="A387" s="494"/>
      <c r="B387" s="699"/>
      <c r="C387" s="530"/>
      <c r="D387" s="487" t="s">
        <v>1148</v>
      </c>
      <c r="E387" s="674"/>
      <c r="F387" s="481">
        <v>0</v>
      </c>
      <c r="G387" s="482">
        <v>0</v>
      </c>
    </row>
    <row r="388" spans="1:7" ht="12.75">
      <c r="A388" s="494"/>
      <c r="B388" s="699"/>
      <c r="C388" s="530"/>
      <c r="D388" s="487" t="s">
        <v>1246</v>
      </c>
      <c r="E388" s="674"/>
      <c r="F388" s="481">
        <v>0</v>
      </c>
      <c r="G388" s="482">
        <v>0</v>
      </c>
    </row>
    <row r="389" spans="1:7" ht="12.75">
      <c r="A389" s="494"/>
      <c r="B389" s="699"/>
      <c r="C389" s="488"/>
      <c r="D389" s="487" t="s">
        <v>1163</v>
      </c>
      <c r="E389" s="674"/>
      <c r="F389" s="481">
        <v>240</v>
      </c>
      <c r="G389" s="482">
        <v>240</v>
      </c>
    </row>
    <row r="390" spans="1:7" ht="12.75">
      <c r="A390" s="494"/>
      <c r="B390" s="699"/>
      <c r="C390" s="488"/>
      <c r="D390" s="487" t="s">
        <v>1166</v>
      </c>
      <c r="E390" s="674"/>
      <c r="F390" s="481">
        <v>130</v>
      </c>
      <c r="G390" s="482">
        <v>0</v>
      </c>
    </row>
    <row r="391" spans="1:7" ht="12.75">
      <c r="A391" s="494" t="s">
        <v>1247</v>
      </c>
      <c r="B391" s="700" t="s">
        <v>842</v>
      </c>
      <c r="C391" s="488">
        <v>-130</v>
      </c>
      <c r="D391" s="514" t="s">
        <v>1248</v>
      </c>
      <c r="E391" s="674"/>
      <c r="F391" s="481"/>
      <c r="G391" s="482"/>
    </row>
    <row r="392" spans="1:7" ht="12.75">
      <c r="A392" s="494"/>
      <c r="B392" s="699"/>
      <c r="C392" s="488"/>
      <c r="D392" s="487" t="s">
        <v>1168</v>
      </c>
      <c r="E392" s="674"/>
      <c r="F392" s="481">
        <v>80</v>
      </c>
      <c r="G392" s="482">
        <v>80</v>
      </c>
    </row>
    <row r="393" spans="1:7" ht="12.75">
      <c r="A393" s="494"/>
      <c r="B393" s="699"/>
      <c r="C393" s="488"/>
      <c r="D393" s="487" t="s">
        <v>1176</v>
      </c>
      <c r="E393" s="674"/>
      <c r="F393" s="481">
        <v>0</v>
      </c>
      <c r="G393" s="482">
        <v>130</v>
      </c>
    </row>
    <row r="394" spans="1:7" ht="12.75">
      <c r="A394" s="494" t="s">
        <v>1247</v>
      </c>
      <c r="B394" s="700" t="s">
        <v>842</v>
      </c>
      <c r="C394" s="488">
        <v>130</v>
      </c>
      <c r="D394" s="514" t="s">
        <v>1249</v>
      </c>
      <c r="E394" s="674"/>
      <c r="F394" s="481"/>
      <c r="G394" s="482"/>
    </row>
    <row r="395" spans="1:7" ht="12.75">
      <c r="A395" s="494"/>
      <c r="B395" s="494"/>
      <c r="C395" s="499"/>
      <c r="D395" s="487" t="s">
        <v>1250</v>
      </c>
      <c r="E395" s="674"/>
      <c r="F395" s="481">
        <v>450</v>
      </c>
      <c r="G395" s="482">
        <v>450</v>
      </c>
    </row>
    <row r="396" spans="1:7" ht="12.75">
      <c r="A396" s="494"/>
      <c r="B396" s="494"/>
      <c r="C396" s="499"/>
      <c r="D396" s="487" t="s">
        <v>1251</v>
      </c>
      <c r="E396" s="674"/>
      <c r="F396" s="481">
        <v>430</v>
      </c>
      <c r="G396" s="482">
        <v>430</v>
      </c>
    </row>
    <row r="397" spans="1:7" ht="12.75">
      <c r="A397" s="494"/>
      <c r="B397" s="494"/>
      <c r="C397" s="513"/>
      <c r="D397" s="487" t="s">
        <v>1188</v>
      </c>
      <c r="E397" s="674"/>
      <c r="F397" s="481">
        <v>0</v>
      </c>
      <c r="G397" s="482">
        <v>1100</v>
      </c>
    </row>
    <row r="398" spans="1:6" ht="12.75">
      <c r="A398" s="490" t="s">
        <v>1068</v>
      </c>
      <c r="B398" s="490" t="s">
        <v>1066</v>
      </c>
      <c r="C398" s="32">
        <v>1100</v>
      </c>
      <c r="D398" s="491" t="s">
        <v>1096</v>
      </c>
      <c r="F398" s="492"/>
    </row>
    <row r="399" spans="1:7" ht="12.75">
      <c r="A399" s="494"/>
      <c r="B399" s="494"/>
      <c r="C399" s="499"/>
      <c r="D399" s="487" t="s">
        <v>1097</v>
      </c>
      <c r="E399" s="674"/>
      <c r="F399" s="481">
        <v>0</v>
      </c>
      <c r="G399" s="482">
        <v>50</v>
      </c>
    </row>
    <row r="400" spans="1:7" ht="12.75">
      <c r="A400" s="494" t="s">
        <v>1098</v>
      </c>
      <c r="B400" s="494" t="s">
        <v>903</v>
      </c>
      <c r="C400" s="499">
        <v>50</v>
      </c>
      <c r="D400" s="497" t="s">
        <v>1099</v>
      </c>
      <c r="E400" s="674"/>
      <c r="F400" s="498"/>
      <c r="G400" s="499"/>
    </row>
    <row r="401" spans="1:7" ht="12.75">
      <c r="A401" s="494"/>
      <c r="B401" s="494"/>
      <c r="C401" s="499"/>
      <c r="D401" s="487" t="s">
        <v>1100</v>
      </c>
      <c r="E401" s="674"/>
      <c r="F401" s="481">
        <v>0</v>
      </c>
      <c r="G401" s="482">
        <v>140</v>
      </c>
    </row>
    <row r="402" spans="1:7" ht="12.75">
      <c r="A402" s="494" t="s">
        <v>1101</v>
      </c>
      <c r="B402" s="494" t="s">
        <v>903</v>
      </c>
      <c r="C402" s="499">
        <v>140</v>
      </c>
      <c r="D402" s="497" t="s">
        <v>1102</v>
      </c>
      <c r="E402" s="674"/>
      <c r="F402" s="481"/>
      <c r="G402" s="482"/>
    </row>
    <row r="403" spans="1:7" ht="12.75">
      <c r="A403" s="494"/>
      <c r="B403" s="494"/>
      <c r="C403" s="499"/>
      <c r="D403" s="487" t="s">
        <v>1205</v>
      </c>
      <c r="E403" s="674"/>
      <c r="F403" s="481">
        <v>70</v>
      </c>
      <c r="G403" s="482">
        <v>70</v>
      </c>
    </row>
    <row r="404" spans="1:7" ht="12.75">
      <c r="A404" s="494"/>
      <c r="B404" s="494"/>
      <c r="C404" s="499"/>
      <c r="D404" s="487" t="s">
        <v>1208</v>
      </c>
      <c r="E404" s="674"/>
      <c r="F404" s="481">
        <v>230</v>
      </c>
      <c r="G404" s="482">
        <v>230</v>
      </c>
    </row>
    <row r="405" spans="1:7" ht="12.75">
      <c r="A405" s="494"/>
      <c r="B405" s="494"/>
      <c r="C405" s="499"/>
      <c r="D405" s="487" t="s">
        <v>1210</v>
      </c>
      <c r="E405" s="674"/>
      <c r="F405" s="481">
        <v>2000</v>
      </c>
      <c r="G405" s="482">
        <v>3200</v>
      </c>
    </row>
    <row r="406" spans="1:7" ht="12.75">
      <c r="A406" s="494" t="s">
        <v>1211</v>
      </c>
      <c r="B406" s="494" t="s">
        <v>834</v>
      </c>
      <c r="C406" s="499">
        <v>750</v>
      </c>
      <c r="D406" s="514" t="s">
        <v>1252</v>
      </c>
      <c r="E406" s="674"/>
      <c r="F406" s="481"/>
      <c r="G406" s="482"/>
    </row>
    <row r="407" spans="1:7" ht="12.75">
      <c r="A407" s="494" t="s">
        <v>1103</v>
      </c>
      <c r="B407" s="494" t="s">
        <v>936</v>
      </c>
      <c r="C407" s="499">
        <v>450</v>
      </c>
      <c r="D407" s="514" t="s">
        <v>1104</v>
      </c>
      <c r="E407" s="674"/>
      <c r="F407" s="481"/>
      <c r="G407" s="482"/>
    </row>
    <row r="408" spans="1:7" ht="12.75">
      <c r="A408" s="494"/>
      <c r="B408" s="699"/>
      <c r="C408" s="499"/>
      <c r="D408" s="487" t="s">
        <v>1057</v>
      </c>
      <c r="E408" s="674"/>
      <c r="F408" s="481">
        <v>11000</v>
      </c>
      <c r="G408" s="482">
        <v>11000</v>
      </c>
    </row>
    <row r="409" spans="1:7" ht="12.75">
      <c r="A409" s="494"/>
      <c r="B409" s="494"/>
      <c r="C409" s="489"/>
      <c r="D409" s="531" t="s">
        <v>1058</v>
      </c>
      <c r="E409" s="674"/>
      <c r="F409" s="481">
        <v>4840</v>
      </c>
      <c r="G409" s="482">
        <v>20140</v>
      </c>
    </row>
    <row r="410" spans="1:7" ht="12.75">
      <c r="A410" s="494" t="s">
        <v>1253</v>
      </c>
      <c r="B410" s="494" t="s">
        <v>815</v>
      </c>
      <c r="C410" s="499">
        <v>15300</v>
      </c>
      <c r="D410" s="491" t="s">
        <v>821</v>
      </c>
      <c r="E410" s="674"/>
      <c r="F410" s="481"/>
      <c r="G410" s="482"/>
    </row>
    <row r="411" spans="1:7" ht="12.75">
      <c r="A411" s="702" t="s">
        <v>1254</v>
      </c>
      <c r="B411" s="689"/>
      <c r="C411" s="507"/>
      <c r="D411" s="521"/>
      <c r="E411" s="678"/>
      <c r="F411" s="506">
        <f>SUM(F329:F409)</f>
        <v>498953</v>
      </c>
      <c r="G411" s="507">
        <f>SUM(G329:G410)</f>
        <v>992583.6</v>
      </c>
    </row>
    <row r="412" spans="1:7" ht="12.75">
      <c r="A412" s="690"/>
      <c r="B412" s="690"/>
      <c r="C412" s="534"/>
      <c r="D412" s="510"/>
      <c r="E412" s="681"/>
      <c r="F412" s="511"/>
      <c r="G412" s="534"/>
    </row>
    <row r="413" spans="1:7" ht="15">
      <c r="A413" s="703" t="s">
        <v>1361</v>
      </c>
      <c r="B413" s="691"/>
      <c r="C413" s="536"/>
      <c r="D413" s="537"/>
      <c r="E413" s="682"/>
      <c r="F413" s="538">
        <f>SUM(F328+F411)</f>
        <v>1345896</v>
      </c>
      <c r="G413" s="536">
        <f>SUM(G411,G328)</f>
        <v>2214645.7</v>
      </c>
    </row>
    <row r="414" spans="1:4" ht="12.75">
      <c r="A414" s="540"/>
      <c r="B414" s="697"/>
      <c r="C414" s="28"/>
      <c r="D414" s="541"/>
    </row>
    <row r="415" spans="1:7" ht="12.75">
      <c r="A415" s="891" t="s">
        <v>1255</v>
      </c>
      <c r="B415" s="891"/>
      <c r="C415" s="543">
        <f>SUM(C3:C410)</f>
        <v>868851.3</v>
      </c>
      <c r="D415" s="544"/>
      <c r="F415" s="545"/>
      <c r="G415" s="545"/>
    </row>
    <row r="416" spans="2:7" ht="15.75">
      <c r="B416" s="696"/>
      <c r="C416" s="477"/>
      <c r="D416" s="546"/>
      <c r="E416" s="683"/>
      <c r="G416" s="547"/>
    </row>
    <row r="417" spans="2:7" ht="12.75">
      <c r="B417" s="696"/>
      <c r="C417" s="477"/>
      <c r="D417" s="547"/>
      <c r="E417" s="683"/>
      <c r="G417" s="547"/>
    </row>
    <row r="418" spans="2:7" ht="12.75">
      <c r="B418" s="696"/>
      <c r="C418" s="548"/>
      <c r="D418" s="547"/>
      <c r="E418" s="683"/>
      <c r="G418" s="548"/>
    </row>
    <row r="419" spans="2:7" ht="12.75">
      <c r="B419" s="696"/>
      <c r="C419" s="548"/>
      <c r="D419" s="477"/>
      <c r="E419" s="683"/>
      <c r="G419" s="549"/>
    </row>
    <row r="420" spans="3:7" ht="12.75">
      <c r="C420" s="548"/>
      <c r="D420" s="550"/>
      <c r="G420" s="548"/>
    </row>
    <row r="421" spans="4:7" ht="12.75">
      <c r="D421" s="180"/>
      <c r="G421" s="548"/>
    </row>
    <row r="422" ht="12.75">
      <c r="D422" s="180"/>
    </row>
    <row r="423" ht="12.75">
      <c r="D423" s="180"/>
    </row>
    <row r="424" ht="12.75">
      <c r="D424" s="180"/>
    </row>
    <row r="425" ht="12.75">
      <c r="D425" s="180"/>
    </row>
    <row r="426" ht="12.75">
      <c r="D426" s="180"/>
    </row>
    <row r="427" ht="12.75">
      <c r="D427" s="180"/>
    </row>
    <row r="428" ht="12.75">
      <c r="D428" s="180"/>
    </row>
    <row r="429" ht="12.75">
      <c r="D429" s="180"/>
    </row>
    <row r="430" ht="12.75">
      <c r="D430" s="180"/>
    </row>
    <row r="431" ht="12.75">
      <c r="D431" s="180"/>
    </row>
    <row r="432" ht="12.75">
      <c r="D432" s="180"/>
    </row>
    <row r="433" ht="12.75">
      <c r="D433" s="180"/>
    </row>
    <row r="434" ht="12.75">
      <c r="D434" s="180"/>
    </row>
    <row r="435" ht="12.75">
      <c r="D435" s="180"/>
    </row>
    <row r="436" ht="12.75">
      <c r="D436" s="180"/>
    </row>
    <row r="437" ht="12.75">
      <c r="D437" s="180"/>
    </row>
    <row r="438" ht="12.75">
      <c r="D438" s="180"/>
    </row>
    <row r="439" ht="12.75">
      <c r="D439" s="180"/>
    </row>
    <row r="440" ht="12.75">
      <c r="D440" s="180"/>
    </row>
    <row r="441" ht="12.75">
      <c r="D441" s="180"/>
    </row>
    <row r="442" ht="12.75">
      <c r="D442" s="180"/>
    </row>
    <row r="443" ht="12.75">
      <c r="D443" s="180"/>
    </row>
    <row r="444" ht="12.75">
      <c r="D444" s="180"/>
    </row>
    <row r="445" ht="12.75">
      <c r="D445" s="180"/>
    </row>
    <row r="446" ht="12.75">
      <c r="D446" s="180"/>
    </row>
    <row r="447" ht="12.75">
      <c r="D447" s="180"/>
    </row>
    <row r="448" ht="12.75">
      <c r="D448" s="180"/>
    </row>
    <row r="449" ht="12.75">
      <c r="D449" s="180"/>
    </row>
    <row r="450" ht="12.75">
      <c r="D450" s="180"/>
    </row>
    <row r="451" ht="12.75">
      <c r="D451" s="180"/>
    </row>
    <row r="452" ht="12.75">
      <c r="D452" s="180"/>
    </row>
    <row r="453" ht="12.75">
      <c r="D453" s="180"/>
    </row>
    <row r="454" ht="12.75">
      <c r="D454" s="180"/>
    </row>
    <row r="455" ht="12.75">
      <c r="D455" s="180"/>
    </row>
    <row r="456" ht="12.75">
      <c r="D456" s="180"/>
    </row>
    <row r="457" ht="12.75">
      <c r="D457" s="180"/>
    </row>
    <row r="458" ht="12.75">
      <c r="D458" s="180"/>
    </row>
    <row r="459" ht="12.75">
      <c r="D459" s="180"/>
    </row>
    <row r="460" ht="12.75">
      <c r="D460" s="180"/>
    </row>
    <row r="461" ht="12.75">
      <c r="D461" s="180"/>
    </row>
    <row r="462" ht="12.75">
      <c r="D462" s="180"/>
    </row>
    <row r="463" ht="12.75">
      <c r="D463" s="180"/>
    </row>
    <row r="464" ht="12.75">
      <c r="D464" s="180"/>
    </row>
    <row r="465" ht="12.75">
      <c r="D465" s="180"/>
    </row>
    <row r="466" ht="12.75">
      <c r="D466" s="180"/>
    </row>
    <row r="467" ht="12.75">
      <c r="D467" s="180"/>
    </row>
    <row r="468" ht="12.75">
      <c r="D468" s="180"/>
    </row>
    <row r="469" ht="12.75">
      <c r="D469" s="180"/>
    </row>
    <row r="470" ht="12.75">
      <c r="D470" s="180"/>
    </row>
    <row r="471" ht="12.75">
      <c r="D471" s="180"/>
    </row>
    <row r="472" ht="12.75">
      <c r="D472" s="180"/>
    </row>
    <row r="473" ht="12.75">
      <c r="D473" s="180"/>
    </row>
    <row r="474" ht="12.75">
      <c r="D474" s="180"/>
    </row>
    <row r="475" ht="12.75">
      <c r="D475" s="180"/>
    </row>
    <row r="476" ht="12.75">
      <c r="D476" s="180"/>
    </row>
    <row r="477" ht="12.75">
      <c r="D477" s="180"/>
    </row>
    <row r="478" ht="12.75">
      <c r="D478" s="180"/>
    </row>
    <row r="479" ht="12.75">
      <c r="D479" s="180"/>
    </row>
    <row r="480" ht="12.75">
      <c r="D480" s="180"/>
    </row>
    <row r="481" ht="12.75">
      <c r="D481" s="180"/>
    </row>
    <row r="482" ht="12.75">
      <c r="D482" s="180"/>
    </row>
  </sheetData>
  <mergeCells count="6">
    <mergeCell ref="F2:G2"/>
    <mergeCell ref="A415:B415"/>
    <mergeCell ref="A1:A2"/>
    <mergeCell ref="B1:B2"/>
    <mergeCell ref="D1:D2"/>
    <mergeCell ref="E1:E2"/>
  </mergeCells>
  <printOptions horizontalCentered="1"/>
  <pageMargins left="0.8661417322834646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&amp;C&amp;"Arial CE,tučné"&amp;12PŘEHLED ROZPOČTOVÝCH OPATŘENÍ V ROZPOČTU ROKU 2001 - výdajová část</oddHeader>
    <oddFooter>&amp;C&amp;8&amp;P&amp;R&amp;8Přehled rozpočtových opatření v SR roku 2001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44"/>
  <sheetViews>
    <sheetView workbookViewId="0" topLeftCell="A1">
      <selection activeCell="D3" sqref="D3"/>
    </sheetView>
  </sheetViews>
  <sheetFormatPr defaultColWidth="9.00390625" defaultRowHeight="12.75"/>
  <cols>
    <col min="1" max="1" width="3.75390625" style="490" customWidth="1"/>
    <col min="2" max="2" width="7.875" style="562" customWidth="1"/>
    <col min="3" max="3" width="8.00390625" style="586" customWidth="1"/>
    <col min="4" max="4" width="40.00390625" style="552" customWidth="1"/>
    <col min="5" max="5" width="5.625" style="542" customWidth="1"/>
    <col min="6" max="6" width="11.00390625" style="579" customWidth="1"/>
    <col min="7" max="7" width="12.125" style="65" customWidth="1"/>
    <col min="8" max="8" width="10.125" style="0" bestFit="1" customWidth="1"/>
    <col min="10" max="10" width="15.00390625" style="0" customWidth="1"/>
    <col min="12" max="16384" width="9.125" style="65" customWidth="1"/>
  </cols>
  <sheetData>
    <row r="1" spans="1:26" s="477" customFormat="1" ht="29.25" customHeight="1">
      <c r="A1" s="892" t="s">
        <v>796</v>
      </c>
      <c r="B1" s="893" t="s">
        <v>797</v>
      </c>
      <c r="C1" s="475" t="s">
        <v>798</v>
      </c>
      <c r="D1" s="894" t="s">
        <v>799</v>
      </c>
      <c r="E1" s="897" t="s">
        <v>800</v>
      </c>
      <c r="F1" s="476" t="s">
        <v>801</v>
      </c>
      <c r="G1" s="475" t="s">
        <v>802</v>
      </c>
      <c r="H1"/>
      <c r="I1"/>
      <c r="J1"/>
      <c r="K1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s="477" customFormat="1" ht="8.25" customHeight="1">
      <c r="A2" s="892"/>
      <c r="B2" s="893"/>
      <c r="C2" s="478" t="s">
        <v>1290</v>
      </c>
      <c r="D2" s="894"/>
      <c r="E2" s="897"/>
      <c r="F2" s="890" t="s">
        <v>1290</v>
      </c>
      <c r="G2" s="890"/>
      <c r="H2"/>
      <c r="I2"/>
      <c r="J2"/>
      <c r="K2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s="484" customFormat="1" ht="11.25" customHeight="1">
      <c r="A3" s="527"/>
      <c r="B3" s="553"/>
      <c r="C3" s="554"/>
      <c r="D3" s="531" t="s">
        <v>804</v>
      </c>
      <c r="F3" s="481">
        <v>135</v>
      </c>
      <c r="G3" s="482">
        <v>135</v>
      </c>
      <c r="H3"/>
      <c r="I3"/>
      <c r="J3"/>
      <c r="K3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s="558" customFormat="1" ht="11.25" customHeight="1">
      <c r="A4" s="555"/>
      <c r="B4" s="556"/>
      <c r="C4" s="557"/>
      <c r="D4" s="531" t="s">
        <v>805</v>
      </c>
      <c r="F4" s="481">
        <v>692400</v>
      </c>
      <c r="G4" s="482">
        <v>692400</v>
      </c>
      <c r="H4"/>
      <c r="I4"/>
      <c r="J4"/>
      <c r="K4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s="489" customFormat="1" ht="11.25" customHeight="1">
      <c r="A5" s="494"/>
      <c r="B5" s="559"/>
      <c r="C5" s="502"/>
      <c r="D5" s="531" t="s">
        <v>858</v>
      </c>
      <c r="F5" s="481">
        <v>1100</v>
      </c>
      <c r="G5" s="482">
        <v>1100</v>
      </c>
      <c r="H5"/>
      <c r="I5"/>
      <c r="J5"/>
      <c r="K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 s="489" customFormat="1" ht="11.25" customHeight="1">
      <c r="A6" s="494"/>
      <c r="B6" s="559"/>
      <c r="C6" s="502"/>
      <c r="D6" s="531" t="s">
        <v>1256</v>
      </c>
      <c r="F6" s="481">
        <v>2050</v>
      </c>
      <c r="G6" s="482">
        <v>2050</v>
      </c>
      <c r="H6"/>
      <c r="I6"/>
      <c r="J6"/>
      <c r="K6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s="558" customFormat="1" ht="11.25" customHeight="1">
      <c r="A7" s="527"/>
      <c r="B7" s="560"/>
      <c r="C7" s="531"/>
      <c r="D7" s="531" t="s">
        <v>1257</v>
      </c>
      <c r="F7" s="481">
        <v>2800</v>
      </c>
      <c r="G7" s="482">
        <v>2800</v>
      </c>
      <c r="H7"/>
      <c r="I7"/>
      <c r="J7"/>
      <c r="K7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s="477" customFormat="1" ht="12.75">
      <c r="A8" s="520" t="s">
        <v>1601</v>
      </c>
      <c r="B8" s="561"/>
      <c r="C8" s="504"/>
      <c r="D8" s="521"/>
      <c r="E8" s="521"/>
      <c r="F8" s="506">
        <f>SUM(F3:F7)</f>
        <v>698485</v>
      </c>
      <c r="G8" s="507">
        <f>SUM(G3:G7)</f>
        <v>698485</v>
      </c>
      <c r="H8"/>
      <c r="I8"/>
      <c r="J8"/>
      <c r="K8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s="558" customFormat="1" ht="11.25" customHeight="1">
      <c r="A9" s="527"/>
      <c r="B9" s="560"/>
      <c r="C9" s="531"/>
      <c r="D9" s="531" t="s">
        <v>803</v>
      </c>
      <c r="F9" s="481">
        <v>2220</v>
      </c>
      <c r="G9" s="482">
        <v>2220</v>
      </c>
      <c r="H9"/>
      <c r="I9"/>
      <c r="J9"/>
      <c r="K9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26" s="558" customFormat="1" ht="11.25" customHeight="1">
      <c r="A10" s="527"/>
      <c r="B10" s="560"/>
      <c r="C10" s="531"/>
      <c r="D10" s="531" t="s">
        <v>804</v>
      </c>
      <c r="F10" s="481">
        <v>50</v>
      </c>
      <c r="G10" s="482">
        <v>50</v>
      </c>
      <c r="H10"/>
      <c r="I10"/>
      <c r="J10"/>
      <c r="K10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</row>
    <row r="11" spans="1:26" s="558" customFormat="1" ht="11.25" customHeight="1">
      <c r="A11" s="527"/>
      <c r="B11" s="560"/>
      <c r="C11" s="482"/>
      <c r="D11" s="531" t="s">
        <v>805</v>
      </c>
      <c r="F11" s="481">
        <v>44150</v>
      </c>
      <c r="G11" s="482">
        <v>50396.5</v>
      </c>
      <c r="H11"/>
      <c r="I11"/>
      <c r="J11"/>
      <c r="K11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spans="1:26" s="63" customFormat="1" ht="10.5" customHeight="1">
      <c r="A12" s="490" t="s">
        <v>838</v>
      </c>
      <c r="B12" s="562" t="s">
        <v>839</v>
      </c>
      <c r="C12" s="32">
        <v>29</v>
      </c>
      <c r="D12" s="32" t="s">
        <v>1258</v>
      </c>
      <c r="F12" s="36"/>
      <c r="G12" s="32"/>
      <c r="H12"/>
      <c r="I12"/>
      <c r="J12"/>
      <c r="K12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 spans="1:26" s="63" customFormat="1" ht="10.5" customHeight="1">
      <c r="A13" s="490" t="s">
        <v>818</v>
      </c>
      <c r="B13" s="562" t="s">
        <v>815</v>
      </c>
      <c r="C13" s="32">
        <v>3394.5</v>
      </c>
      <c r="D13" s="32" t="s">
        <v>819</v>
      </c>
      <c r="F13" s="36"/>
      <c r="G13" s="32"/>
      <c r="H13"/>
      <c r="I13"/>
      <c r="J13"/>
      <c r="K13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 spans="1:26" s="63" customFormat="1" ht="10.5" customHeight="1">
      <c r="A14" s="490" t="s">
        <v>874</v>
      </c>
      <c r="B14" s="562" t="s">
        <v>834</v>
      </c>
      <c r="C14" s="32">
        <v>465</v>
      </c>
      <c r="D14" s="32" t="s">
        <v>1259</v>
      </c>
      <c r="F14" s="36"/>
      <c r="G14" s="32"/>
      <c r="H14"/>
      <c r="I14"/>
      <c r="J14"/>
      <c r="K14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spans="1:26" s="63" customFormat="1" ht="10.5" customHeight="1">
      <c r="A15" s="490" t="s">
        <v>944</v>
      </c>
      <c r="B15" s="562" t="s">
        <v>945</v>
      </c>
      <c r="C15" s="32">
        <v>1285</v>
      </c>
      <c r="D15" s="32" t="s">
        <v>1105</v>
      </c>
      <c r="F15" s="36"/>
      <c r="G15" s="32"/>
      <c r="H15"/>
      <c r="I15"/>
      <c r="J15"/>
      <c r="K1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26" s="63" customFormat="1" ht="10.5" customHeight="1">
      <c r="A16" s="490" t="s">
        <v>1049</v>
      </c>
      <c r="B16" s="562" t="s">
        <v>925</v>
      </c>
      <c r="C16" s="32">
        <v>41</v>
      </c>
      <c r="D16" s="32" t="s">
        <v>1122</v>
      </c>
      <c r="F16" s="36"/>
      <c r="G16" s="32"/>
      <c r="H16"/>
      <c r="I16"/>
      <c r="J16"/>
      <c r="K16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 spans="1:26" s="63" customFormat="1" ht="10.5" customHeight="1">
      <c r="A17" s="490" t="s">
        <v>1123</v>
      </c>
      <c r="B17" s="562" t="s">
        <v>1124</v>
      </c>
      <c r="C17" s="32">
        <v>300</v>
      </c>
      <c r="D17" s="32" t="s">
        <v>1125</v>
      </c>
      <c r="F17" s="36"/>
      <c r="G17" s="32"/>
      <c r="H17"/>
      <c r="I17"/>
      <c r="J17"/>
      <c r="K17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 spans="1:26" s="63" customFormat="1" ht="10.5" customHeight="1">
      <c r="A18" s="490" t="s">
        <v>966</v>
      </c>
      <c r="B18" s="562" t="s">
        <v>887</v>
      </c>
      <c r="C18" s="32">
        <v>82</v>
      </c>
      <c r="D18" s="32" t="s">
        <v>1126</v>
      </c>
      <c r="F18" s="36"/>
      <c r="G18" s="32"/>
      <c r="H18"/>
      <c r="I18"/>
      <c r="J18"/>
      <c r="K18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26" s="63" customFormat="1" ht="10.5" customHeight="1">
      <c r="A19" s="490" t="s">
        <v>1053</v>
      </c>
      <c r="B19" s="562" t="s">
        <v>890</v>
      </c>
      <c r="C19" s="32">
        <v>150</v>
      </c>
      <c r="D19" s="32" t="s">
        <v>1127</v>
      </c>
      <c r="F19" s="36"/>
      <c r="G19" s="32"/>
      <c r="H19"/>
      <c r="I19"/>
      <c r="J19"/>
      <c r="K19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26" s="63" customFormat="1" ht="10.5" customHeight="1">
      <c r="A20" s="490" t="s">
        <v>1082</v>
      </c>
      <c r="B20" s="562" t="s">
        <v>890</v>
      </c>
      <c r="C20" s="32">
        <v>500</v>
      </c>
      <c r="D20" s="32" t="s">
        <v>1128</v>
      </c>
      <c r="F20" s="36"/>
      <c r="G20" s="32"/>
      <c r="H20"/>
      <c r="I20"/>
      <c r="J20"/>
      <c r="K20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26" s="558" customFormat="1" ht="11.25" customHeight="1">
      <c r="A21" s="527"/>
      <c r="B21" s="560"/>
      <c r="C21" s="524"/>
      <c r="D21" s="531" t="s">
        <v>1129</v>
      </c>
      <c r="F21" s="481">
        <v>1955</v>
      </c>
      <c r="G21" s="482">
        <v>955.8</v>
      </c>
      <c r="H21"/>
      <c r="I21"/>
      <c r="J21"/>
      <c r="K21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s="90" customFormat="1" ht="11.25" customHeight="1">
      <c r="A22" s="672" t="s">
        <v>895</v>
      </c>
      <c r="B22" s="578"/>
      <c r="C22" s="409">
        <v>-999.2</v>
      </c>
      <c r="D22" s="32" t="s">
        <v>1130</v>
      </c>
      <c r="E22" s="89"/>
      <c r="F22" s="492"/>
      <c r="G22" s="37"/>
      <c r="H22"/>
      <c r="I22"/>
      <c r="J22"/>
      <c r="K22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558" customFormat="1" ht="11.25" customHeight="1">
      <c r="A23" s="527"/>
      <c r="B23" s="560"/>
      <c r="C23" s="524"/>
      <c r="D23" s="531" t="s">
        <v>1131</v>
      </c>
      <c r="F23" s="481">
        <v>0</v>
      </c>
      <c r="G23" s="482">
        <v>135</v>
      </c>
      <c r="H23"/>
      <c r="I23"/>
      <c r="J23"/>
      <c r="K23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s="90" customFormat="1" ht="11.25" customHeight="1">
      <c r="A24" s="490" t="s">
        <v>899</v>
      </c>
      <c r="B24" s="562" t="s">
        <v>900</v>
      </c>
      <c r="C24" s="409">
        <v>115</v>
      </c>
      <c r="D24" s="32" t="s">
        <v>901</v>
      </c>
      <c r="E24" s="89"/>
      <c r="F24" s="492"/>
      <c r="G24" s="37"/>
      <c r="H24"/>
      <c r="I24"/>
      <c r="J24"/>
      <c r="K24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s="90" customFormat="1" ht="11.25" customHeight="1">
      <c r="A25" s="490" t="s">
        <v>902</v>
      </c>
      <c r="B25" s="562" t="s">
        <v>903</v>
      </c>
      <c r="C25" s="409">
        <v>20</v>
      </c>
      <c r="D25" s="32" t="s">
        <v>901</v>
      </c>
      <c r="E25" s="89"/>
      <c r="F25" s="492"/>
      <c r="G25" s="37"/>
      <c r="H25"/>
      <c r="I25"/>
      <c r="J25"/>
      <c r="K25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s="489" customFormat="1" ht="11.25" customHeight="1">
      <c r="A26" s="494"/>
      <c r="B26" s="559"/>
      <c r="C26" s="563"/>
      <c r="D26" s="531" t="s">
        <v>837</v>
      </c>
      <c r="F26" s="481">
        <v>0</v>
      </c>
      <c r="G26" s="482">
        <v>1569.1</v>
      </c>
      <c r="H26"/>
      <c r="I26"/>
      <c r="J26"/>
      <c r="K26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s="489" customFormat="1" ht="10.5" customHeight="1">
      <c r="A27" s="490" t="s">
        <v>838</v>
      </c>
      <c r="B27" s="562" t="s">
        <v>839</v>
      </c>
      <c r="C27" s="32">
        <v>115</v>
      </c>
      <c r="D27" s="32" t="s">
        <v>1258</v>
      </c>
      <c r="F27" s="481"/>
      <c r="G27" s="482"/>
      <c r="H27"/>
      <c r="I27"/>
      <c r="J27"/>
      <c r="K27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1:26" s="489" customFormat="1" ht="10.5" customHeight="1">
      <c r="A28" s="490" t="s">
        <v>847</v>
      </c>
      <c r="B28" s="562" t="s">
        <v>834</v>
      </c>
      <c r="C28" s="32">
        <v>454.1</v>
      </c>
      <c r="D28" s="32" t="s">
        <v>1258</v>
      </c>
      <c r="F28" s="481"/>
      <c r="G28" s="482"/>
      <c r="H28"/>
      <c r="I28"/>
      <c r="J28"/>
      <c r="K28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s="90" customFormat="1" ht="11.25" customHeight="1">
      <c r="A29" s="490" t="s">
        <v>912</v>
      </c>
      <c r="B29" s="562" t="s">
        <v>887</v>
      </c>
      <c r="C29" s="409">
        <v>1000</v>
      </c>
      <c r="D29" s="32" t="s">
        <v>1132</v>
      </c>
      <c r="E29" s="89"/>
      <c r="F29" s="492"/>
      <c r="G29" s="37"/>
      <c r="H29"/>
      <c r="I29"/>
      <c r="J29"/>
      <c r="K29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s="489" customFormat="1" ht="11.25" customHeight="1">
      <c r="A30" s="494"/>
      <c r="B30" s="559"/>
      <c r="C30" s="502"/>
      <c r="D30" s="531" t="s">
        <v>849</v>
      </c>
      <c r="F30" s="481">
        <v>432</v>
      </c>
      <c r="G30" s="482">
        <v>432</v>
      </c>
      <c r="H30"/>
      <c r="I30"/>
      <c r="J30"/>
      <c r="K30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s="489" customFormat="1" ht="11.25" customHeight="1">
      <c r="A31" s="494"/>
      <c r="B31" s="559"/>
      <c r="C31" s="502"/>
      <c r="D31" s="531" t="s">
        <v>851</v>
      </c>
      <c r="F31" s="481">
        <v>1212</v>
      </c>
      <c r="G31" s="482">
        <v>1212</v>
      </c>
      <c r="H31"/>
      <c r="I31"/>
      <c r="J31"/>
      <c r="K31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s="488" customFormat="1" ht="11.25" customHeight="1">
      <c r="A32" s="564"/>
      <c r="B32" s="565"/>
      <c r="C32" s="499"/>
      <c r="D32" s="531" t="s">
        <v>1260</v>
      </c>
      <c r="F32" s="481">
        <v>250</v>
      </c>
      <c r="G32" s="482">
        <v>250</v>
      </c>
      <c r="H32"/>
      <c r="I32"/>
      <c r="J32"/>
      <c r="K32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s="489" customFormat="1" ht="11.25" customHeight="1">
      <c r="A33" s="494"/>
      <c r="B33" s="566"/>
      <c r="C33" s="502"/>
      <c r="D33" s="531" t="s">
        <v>868</v>
      </c>
      <c r="F33" s="481">
        <v>800</v>
      </c>
      <c r="G33" s="482">
        <v>800</v>
      </c>
      <c r="H33"/>
      <c r="I33"/>
      <c r="J33"/>
      <c r="K33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s="489" customFormat="1" ht="11.25" customHeight="1">
      <c r="A34" s="494"/>
      <c r="B34" s="566"/>
      <c r="C34" s="502"/>
      <c r="D34" s="531" t="s">
        <v>869</v>
      </c>
      <c r="F34" s="481">
        <v>3060</v>
      </c>
      <c r="G34" s="482">
        <v>3360</v>
      </c>
      <c r="H34"/>
      <c r="I34"/>
      <c r="J34"/>
      <c r="K34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s="489" customFormat="1" ht="10.5" customHeight="1">
      <c r="A35" s="494" t="s">
        <v>1242</v>
      </c>
      <c r="B35" s="566" t="s">
        <v>832</v>
      </c>
      <c r="C35" s="513">
        <v>300</v>
      </c>
      <c r="D35" s="513" t="s">
        <v>1261</v>
      </c>
      <c r="F35" s="481"/>
      <c r="G35" s="482"/>
      <c r="H35"/>
      <c r="I35"/>
      <c r="J35"/>
      <c r="K3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s="489" customFormat="1" ht="11.25" customHeight="1">
      <c r="A36" s="494"/>
      <c r="B36" s="559"/>
      <c r="C36" s="502"/>
      <c r="D36" s="531" t="s">
        <v>871</v>
      </c>
      <c r="F36" s="481">
        <v>44936</v>
      </c>
      <c r="G36" s="482">
        <v>49003</v>
      </c>
      <c r="H36"/>
      <c r="I36"/>
      <c r="J36"/>
      <c r="K36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s="63" customFormat="1" ht="11.25" customHeight="1">
      <c r="A37" s="490" t="s">
        <v>1085</v>
      </c>
      <c r="B37" s="562" t="s">
        <v>918</v>
      </c>
      <c r="C37" s="493" t="s">
        <v>829</v>
      </c>
      <c r="D37" s="32" t="s">
        <v>1086</v>
      </c>
      <c r="F37" s="36"/>
      <c r="G37" s="32"/>
      <c r="H37"/>
      <c r="I37"/>
      <c r="J37"/>
      <c r="K3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63" customFormat="1" ht="11.25" customHeight="1">
      <c r="A38" s="490" t="s">
        <v>1078</v>
      </c>
      <c r="B38" s="562" t="s">
        <v>1079</v>
      </c>
      <c r="C38" s="32">
        <v>4067</v>
      </c>
      <c r="D38" s="32" t="s">
        <v>1133</v>
      </c>
      <c r="F38" s="36"/>
      <c r="G38" s="32"/>
      <c r="H38"/>
      <c r="I38"/>
      <c r="J38"/>
      <c r="K3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558" customFormat="1" ht="11.25" customHeight="1">
      <c r="A39" s="527"/>
      <c r="B39" s="560"/>
      <c r="C39" s="531"/>
      <c r="D39" s="531" t="s">
        <v>1257</v>
      </c>
      <c r="F39" s="481">
        <v>290</v>
      </c>
      <c r="G39" s="482">
        <v>290</v>
      </c>
      <c r="H39"/>
      <c r="I39"/>
      <c r="J39"/>
      <c r="K39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s="489" customFormat="1" ht="11.25" customHeight="1">
      <c r="A40" s="494"/>
      <c r="B40" s="559"/>
      <c r="C40" s="502"/>
      <c r="D40" s="531" t="s">
        <v>878</v>
      </c>
      <c r="F40" s="481">
        <v>10</v>
      </c>
      <c r="G40" s="482">
        <v>1009.2</v>
      </c>
      <c r="H40"/>
      <c r="I40"/>
      <c r="J40"/>
      <c r="K40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s="90" customFormat="1" ht="11.25" customHeight="1">
      <c r="A41" s="672" t="s">
        <v>895</v>
      </c>
      <c r="B41" s="578"/>
      <c r="C41" s="409">
        <v>999.2</v>
      </c>
      <c r="D41" s="32" t="s">
        <v>898</v>
      </c>
      <c r="E41" s="89"/>
      <c r="F41" s="492"/>
      <c r="G41" s="37"/>
      <c r="H41"/>
      <c r="I41"/>
      <c r="J41"/>
      <c r="K4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s="489" customFormat="1" ht="11.25" customHeight="1">
      <c r="A42" s="494"/>
      <c r="B42" s="567"/>
      <c r="C42" s="502"/>
      <c r="D42" s="531" t="s">
        <v>881</v>
      </c>
      <c r="F42" s="481">
        <v>11400</v>
      </c>
      <c r="G42" s="482">
        <v>11400</v>
      </c>
      <c r="H42"/>
      <c r="I42"/>
      <c r="J42"/>
      <c r="K42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s="489" customFormat="1" ht="11.25" customHeight="1">
      <c r="A43" s="494"/>
      <c r="B43" s="567"/>
      <c r="C43" s="502"/>
      <c r="D43" s="531" t="s">
        <v>882</v>
      </c>
      <c r="F43" s="481">
        <v>2540</v>
      </c>
      <c r="G43" s="482">
        <v>2540</v>
      </c>
      <c r="H43"/>
      <c r="I43"/>
      <c r="J43"/>
      <c r="K43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s="489" customFormat="1" ht="11.25" customHeight="1">
      <c r="A44" s="494"/>
      <c r="B44" s="567"/>
      <c r="C44" s="502"/>
      <c r="D44" s="531" t="s">
        <v>1148</v>
      </c>
      <c r="F44" s="481">
        <v>4140</v>
      </c>
      <c r="G44" s="482">
        <v>4140</v>
      </c>
      <c r="H44"/>
      <c r="I44"/>
      <c r="J44"/>
      <c r="K44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s="489" customFormat="1" ht="11.25" customHeight="1">
      <c r="A45" s="494"/>
      <c r="B45" s="567"/>
      <c r="C45" s="502"/>
      <c r="D45" s="531" t="s">
        <v>1154</v>
      </c>
      <c r="F45" s="481">
        <v>750</v>
      </c>
      <c r="G45" s="482">
        <v>750</v>
      </c>
      <c r="H45"/>
      <c r="I45"/>
      <c r="J45"/>
      <c r="K4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s="532" customFormat="1" ht="12.75">
      <c r="A46" s="520" t="s">
        <v>1602</v>
      </c>
      <c r="B46" s="561"/>
      <c r="C46" s="507"/>
      <c r="D46" s="521"/>
      <c r="E46" s="568"/>
      <c r="F46" s="506">
        <f>SUM(F9:F45)</f>
        <v>118195</v>
      </c>
      <c r="G46" s="507">
        <f>SUM(G9:G45)</f>
        <v>130512.59999999999</v>
      </c>
      <c r="H46"/>
      <c r="I46"/>
      <c r="J46"/>
      <c r="K46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s="571" customFormat="1" ht="11.25" customHeight="1">
      <c r="A47" s="570"/>
      <c r="B47" s="565"/>
      <c r="C47" s="531"/>
      <c r="D47" s="569" t="s">
        <v>805</v>
      </c>
      <c r="F47" s="572">
        <v>24000</v>
      </c>
      <c r="G47" s="573">
        <v>24000</v>
      </c>
      <c r="H47"/>
      <c r="I47"/>
      <c r="J47"/>
      <c r="K47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s="489" customFormat="1" ht="11.25" customHeight="1">
      <c r="A48" s="494"/>
      <c r="B48" s="559"/>
      <c r="C48" s="502"/>
      <c r="D48" s="531" t="s">
        <v>869</v>
      </c>
      <c r="F48" s="481">
        <v>74000</v>
      </c>
      <c r="G48" s="482">
        <v>74000</v>
      </c>
      <c r="H48"/>
      <c r="I48"/>
      <c r="J48"/>
      <c r="K48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s="489" customFormat="1" ht="11.25" customHeight="1">
      <c r="A49" s="494"/>
      <c r="B49" s="559"/>
      <c r="C49" s="502"/>
      <c r="D49" s="531" t="s">
        <v>871</v>
      </c>
      <c r="F49" s="481">
        <v>0</v>
      </c>
      <c r="G49" s="482">
        <v>2050</v>
      </c>
      <c r="H49"/>
      <c r="I49"/>
      <c r="J49"/>
      <c r="K49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s="489" customFormat="1" ht="11.25" customHeight="1">
      <c r="A50" s="490" t="s">
        <v>1087</v>
      </c>
      <c r="B50" s="562" t="s">
        <v>918</v>
      </c>
      <c r="C50" s="32">
        <v>1500</v>
      </c>
      <c r="D50" s="32" t="s">
        <v>1088</v>
      </c>
      <c r="F50" s="481"/>
      <c r="G50" s="482"/>
      <c r="H50"/>
      <c r="I50"/>
      <c r="J50"/>
      <c r="K50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s="488" customFormat="1" ht="11.25" customHeight="1">
      <c r="A51" s="494" t="s">
        <v>1089</v>
      </c>
      <c r="B51" s="559" t="s">
        <v>903</v>
      </c>
      <c r="C51" s="499">
        <v>100</v>
      </c>
      <c r="D51" s="499" t="s">
        <v>1134</v>
      </c>
      <c r="F51" s="498"/>
      <c r="G51" s="499"/>
      <c r="H51"/>
      <c r="I51"/>
      <c r="J51"/>
      <c r="K5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s="488" customFormat="1" ht="11.25" customHeight="1">
      <c r="A52" s="494" t="s">
        <v>1103</v>
      </c>
      <c r="B52" s="559" t="s">
        <v>936</v>
      </c>
      <c r="C52" s="499">
        <v>450</v>
      </c>
      <c r="D52" s="499" t="s">
        <v>1135</v>
      </c>
      <c r="F52" s="498"/>
      <c r="G52" s="499"/>
      <c r="H52"/>
      <c r="I52"/>
      <c r="J52"/>
      <c r="K5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s="532" customFormat="1" ht="12.75">
      <c r="A53" s="520" t="s">
        <v>179</v>
      </c>
      <c r="B53" s="561"/>
      <c r="C53" s="507"/>
      <c r="D53" s="521"/>
      <c r="E53" s="568"/>
      <c r="F53" s="506">
        <f>SUM(F47:F48)</f>
        <v>98000</v>
      </c>
      <c r="G53" s="507">
        <f>SUM(G47:G49)</f>
        <v>100050</v>
      </c>
      <c r="H53"/>
      <c r="I53"/>
      <c r="J53"/>
      <c r="K53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s="532" customFormat="1" ht="3.75" customHeight="1">
      <c r="A54" s="574"/>
      <c r="B54" s="575"/>
      <c r="C54" s="534"/>
      <c r="D54" s="510"/>
      <c r="E54" s="576"/>
      <c r="F54" s="511"/>
      <c r="G54" s="534"/>
      <c r="H54"/>
      <c r="I54"/>
      <c r="J54"/>
      <c r="K54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s="532" customFormat="1" ht="12.75">
      <c r="A55" s="520" t="s">
        <v>747</v>
      </c>
      <c r="B55" s="561"/>
      <c r="C55" s="507"/>
      <c r="D55" s="521"/>
      <c r="E55" s="568"/>
      <c r="F55" s="506">
        <f>SUM(F8+F46+F53)</f>
        <v>914680</v>
      </c>
      <c r="G55" s="507">
        <f>SUM(G53,G46,G8)</f>
        <v>929047.6</v>
      </c>
      <c r="H55"/>
      <c r="I55"/>
      <c r="J55"/>
      <c r="K5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s="62" customFormat="1" ht="23.25" customHeight="1">
      <c r="A56" s="577"/>
      <c r="B56" s="578"/>
      <c r="C56" s="551"/>
      <c r="D56" s="487" t="s">
        <v>1262</v>
      </c>
      <c r="F56" s="481">
        <v>86000</v>
      </c>
      <c r="G56" s="482">
        <v>99425.2</v>
      </c>
      <c r="H56"/>
      <c r="I56"/>
      <c r="J56"/>
      <c r="K56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s="28" customFormat="1" ht="10.5" customHeight="1">
      <c r="A57" s="490" t="s">
        <v>1263</v>
      </c>
      <c r="B57" s="562" t="s">
        <v>815</v>
      </c>
      <c r="C57" s="579">
        <v>13425.2</v>
      </c>
      <c r="D57" s="497" t="s">
        <v>1264</v>
      </c>
      <c r="F57" s="498"/>
      <c r="G57" s="499"/>
      <c r="H57"/>
      <c r="I57"/>
      <c r="J57"/>
      <c r="K57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s="28" customFormat="1" ht="12" customHeight="1">
      <c r="A58" s="490"/>
      <c r="B58" s="562"/>
      <c r="C58" s="579"/>
      <c r="D58" s="487" t="s">
        <v>1265</v>
      </c>
      <c r="F58" s="481">
        <v>0</v>
      </c>
      <c r="G58" s="482">
        <v>1184.4</v>
      </c>
      <c r="H58"/>
      <c r="I58"/>
      <c r="J58"/>
      <c r="K58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s="28" customFormat="1" ht="12" customHeight="1">
      <c r="A59" s="490" t="s">
        <v>970</v>
      </c>
      <c r="B59" s="562" t="s">
        <v>903</v>
      </c>
      <c r="C59" s="579">
        <v>183</v>
      </c>
      <c r="D59" s="514" t="s">
        <v>1136</v>
      </c>
      <c r="E59" s="28">
        <v>98064</v>
      </c>
      <c r="F59" s="481"/>
      <c r="G59" s="482"/>
      <c r="H59"/>
      <c r="I59"/>
      <c r="J59"/>
      <c r="K59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s="28" customFormat="1" ht="12" customHeight="1">
      <c r="A60" s="490" t="s">
        <v>920</v>
      </c>
      <c r="B60" s="562" t="s">
        <v>903</v>
      </c>
      <c r="C60" s="579">
        <v>1000</v>
      </c>
      <c r="D60" s="497" t="s">
        <v>1137</v>
      </c>
      <c r="E60" s="28">
        <v>98116</v>
      </c>
      <c r="F60" s="498"/>
      <c r="G60" s="499"/>
      <c r="H60"/>
      <c r="I60"/>
      <c r="J60"/>
      <c r="K60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s="28" customFormat="1" ht="12" customHeight="1">
      <c r="A61" s="490" t="s">
        <v>930</v>
      </c>
      <c r="B61" s="562" t="s">
        <v>887</v>
      </c>
      <c r="C61" s="579">
        <v>1.4</v>
      </c>
      <c r="D61" s="497" t="s">
        <v>1138</v>
      </c>
      <c r="E61" s="28">
        <v>98143</v>
      </c>
      <c r="F61" s="498"/>
      <c r="G61" s="499"/>
      <c r="H61"/>
      <c r="I61"/>
      <c r="J61"/>
      <c r="K6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s="28" customFormat="1" ht="12" customHeight="1">
      <c r="A62" s="490"/>
      <c r="B62" s="562"/>
      <c r="C62" s="579"/>
      <c r="D62" s="487" t="s">
        <v>1266</v>
      </c>
      <c r="F62" s="481">
        <v>0</v>
      </c>
      <c r="G62" s="482">
        <v>286181.9</v>
      </c>
      <c r="H62" s="482"/>
      <c r="I62"/>
      <c r="J62"/>
      <c r="K62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s="28" customFormat="1" ht="10.5" customHeight="1">
      <c r="A63" s="490" t="s">
        <v>1159</v>
      </c>
      <c r="B63" s="562" t="s">
        <v>834</v>
      </c>
      <c r="C63" s="579">
        <v>139720</v>
      </c>
      <c r="D63" s="514" t="s">
        <v>1267</v>
      </c>
      <c r="E63" s="28">
        <v>33150</v>
      </c>
      <c r="F63" s="481"/>
      <c r="G63" s="482"/>
      <c r="H63"/>
      <c r="I63"/>
      <c r="J63"/>
      <c r="K63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s="28" customFormat="1" ht="10.5" customHeight="1">
      <c r="A64" s="490" t="s">
        <v>1055</v>
      </c>
      <c r="B64" s="562" t="s">
        <v>903</v>
      </c>
      <c r="C64" s="579">
        <v>184.9</v>
      </c>
      <c r="D64" s="514" t="s">
        <v>1139</v>
      </c>
      <c r="E64" s="28">
        <v>13101</v>
      </c>
      <c r="F64" s="481"/>
      <c r="G64" s="482"/>
      <c r="H64"/>
      <c r="I64"/>
      <c r="J64"/>
      <c r="K64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s="28" customFormat="1" ht="10.5" customHeight="1">
      <c r="A65" s="490" t="s">
        <v>1140</v>
      </c>
      <c r="B65" s="562" t="s">
        <v>887</v>
      </c>
      <c r="C65" s="579">
        <v>1340</v>
      </c>
      <c r="D65" s="514" t="s">
        <v>1141</v>
      </c>
      <c r="E65" s="28">
        <v>34054</v>
      </c>
      <c r="F65" s="481"/>
      <c r="G65" s="482"/>
      <c r="H65"/>
      <c r="I65"/>
      <c r="J65"/>
      <c r="K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s="28" customFormat="1" ht="10.5" customHeight="1">
      <c r="A66" s="490" t="s">
        <v>1142</v>
      </c>
      <c r="B66" s="562" t="s">
        <v>890</v>
      </c>
      <c r="C66" s="579">
        <v>142166</v>
      </c>
      <c r="D66" s="514" t="s">
        <v>1267</v>
      </c>
      <c r="E66" s="28">
        <v>33150</v>
      </c>
      <c r="F66" s="481"/>
      <c r="G66" s="482"/>
      <c r="H66"/>
      <c r="I66"/>
      <c r="J66"/>
      <c r="K66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s="28" customFormat="1" ht="10.5" customHeight="1">
      <c r="A67" s="490" t="s">
        <v>1051</v>
      </c>
      <c r="B67" s="562" t="s">
        <v>890</v>
      </c>
      <c r="C67" s="579">
        <v>2343</v>
      </c>
      <c r="D67" s="514" t="s">
        <v>1143</v>
      </c>
      <c r="E67" s="28">
        <v>34108</v>
      </c>
      <c r="F67" s="481"/>
      <c r="G67" s="482"/>
      <c r="H67"/>
      <c r="I67"/>
      <c r="J67"/>
      <c r="K67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s="28" customFormat="1" ht="10.5" customHeight="1">
      <c r="A68" s="490" t="s">
        <v>964</v>
      </c>
      <c r="B68" s="562" t="s">
        <v>952</v>
      </c>
      <c r="C68" s="579">
        <v>103</v>
      </c>
      <c r="D68" s="514" t="s">
        <v>1144</v>
      </c>
      <c r="E68" s="28">
        <v>13101</v>
      </c>
      <c r="F68" s="481"/>
      <c r="G68" s="482"/>
      <c r="H68"/>
      <c r="I68"/>
      <c r="J68"/>
      <c r="K68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s="28" customFormat="1" ht="10.5" customHeight="1">
      <c r="A69" s="490" t="s">
        <v>951</v>
      </c>
      <c r="B69" s="562" t="s">
        <v>952</v>
      </c>
      <c r="C69" s="579">
        <v>325</v>
      </c>
      <c r="D69" s="514" t="s">
        <v>1145</v>
      </c>
      <c r="F69" s="481"/>
      <c r="G69" s="482"/>
      <c r="H69"/>
      <c r="I69"/>
      <c r="J69"/>
      <c r="K69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s="28" customFormat="1" ht="11.25" customHeight="1">
      <c r="A70" s="490"/>
      <c r="B70" s="562"/>
      <c r="C70" s="579"/>
      <c r="D70" s="487" t="s">
        <v>1268</v>
      </c>
      <c r="F70" s="481">
        <v>0</v>
      </c>
      <c r="G70" s="482">
        <v>17700</v>
      </c>
      <c r="H70"/>
      <c r="I70"/>
      <c r="J70"/>
      <c r="K70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s="28" customFormat="1" ht="10.5" customHeight="1">
      <c r="A71" s="490" t="s">
        <v>818</v>
      </c>
      <c r="B71" s="562" t="s">
        <v>815</v>
      </c>
      <c r="C71" s="579">
        <v>17700</v>
      </c>
      <c r="D71" s="32" t="s">
        <v>819</v>
      </c>
      <c r="F71" s="481"/>
      <c r="G71" s="482"/>
      <c r="H71"/>
      <c r="I71"/>
      <c r="J71"/>
      <c r="K71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s="28" customFormat="1" ht="24.75" customHeight="1">
      <c r="A72" s="490"/>
      <c r="B72" s="562"/>
      <c r="C72" s="579"/>
      <c r="D72" s="487" t="s">
        <v>1269</v>
      </c>
      <c r="F72" s="481">
        <v>0</v>
      </c>
      <c r="G72" s="482">
        <v>37800</v>
      </c>
      <c r="H72"/>
      <c r="I72"/>
      <c r="J72"/>
      <c r="K72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s="28" customFormat="1" ht="10.5" customHeight="1">
      <c r="A73" s="490" t="s">
        <v>1230</v>
      </c>
      <c r="B73" s="562" t="s">
        <v>839</v>
      </c>
      <c r="C73" s="32">
        <v>37800</v>
      </c>
      <c r="D73" s="497" t="s">
        <v>1270</v>
      </c>
      <c r="E73" s="28">
        <v>92560</v>
      </c>
      <c r="F73" s="498"/>
      <c r="G73" s="499"/>
      <c r="H73"/>
      <c r="I73"/>
      <c r="J73"/>
      <c r="K73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s="28" customFormat="1" ht="10.5" customHeight="1">
      <c r="A74" s="490" t="s">
        <v>1082</v>
      </c>
      <c r="B74" s="562" t="s">
        <v>890</v>
      </c>
      <c r="C74" s="704" t="s">
        <v>777</v>
      </c>
      <c r="D74" s="497" t="s">
        <v>1146</v>
      </c>
      <c r="F74" s="498"/>
      <c r="G74" s="499"/>
      <c r="H74"/>
      <c r="I74"/>
      <c r="J74"/>
      <c r="K74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s="28" customFormat="1" ht="11.25" customHeight="1">
      <c r="A75" s="490"/>
      <c r="B75" s="562"/>
      <c r="C75" s="32"/>
      <c r="D75" s="487" t="s">
        <v>1271</v>
      </c>
      <c r="F75" s="498"/>
      <c r="G75" s="580">
        <v>7060</v>
      </c>
      <c r="H75"/>
      <c r="I75"/>
      <c r="J75"/>
      <c r="K7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s="28" customFormat="1" ht="10.5" customHeight="1">
      <c r="A76" s="490" t="s">
        <v>1237</v>
      </c>
      <c r="B76" s="562" t="s">
        <v>1151</v>
      </c>
      <c r="C76" s="32">
        <v>7000</v>
      </c>
      <c r="D76" s="497" t="s">
        <v>1272</v>
      </c>
      <c r="E76" s="28">
        <v>17075</v>
      </c>
      <c r="F76" s="498"/>
      <c r="G76" s="499"/>
      <c r="H76"/>
      <c r="I76"/>
      <c r="J76"/>
      <c r="K76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s="28" customFormat="1" ht="10.5" customHeight="1">
      <c r="A77" s="490" t="s">
        <v>954</v>
      </c>
      <c r="B77" s="562" t="s">
        <v>952</v>
      </c>
      <c r="C77" s="32">
        <v>60</v>
      </c>
      <c r="D77" s="497" t="s">
        <v>1147</v>
      </c>
      <c r="E77" s="28">
        <v>22094</v>
      </c>
      <c r="F77" s="498"/>
      <c r="G77" s="499"/>
      <c r="H77"/>
      <c r="I77"/>
      <c r="J77"/>
      <c r="K77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1:26" s="477" customFormat="1" ht="12.75">
      <c r="A78" s="490"/>
      <c r="B78" s="562"/>
      <c r="C78" s="581"/>
      <c r="D78" s="582" t="s">
        <v>1273</v>
      </c>
      <c r="F78" s="481">
        <v>0</v>
      </c>
      <c r="G78" s="482">
        <v>2455</v>
      </c>
      <c r="H78"/>
      <c r="I78"/>
      <c r="J78"/>
      <c r="K78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s="28" customFormat="1" ht="10.5" customHeight="1">
      <c r="A79" s="490" t="s">
        <v>862</v>
      </c>
      <c r="B79" s="562" t="s">
        <v>828</v>
      </c>
      <c r="C79" s="32">
        <v>1200</v>
      </c>
      <c r="D79" s="497" t="s">
        <v>1274</v>
      </c>
      <c r="F79" s="498"/>
      <c r="G79" s="499"/>
      <c r="H79"/>
      <c r="I79"/>
      <c r="J79"/>
      <c r="K79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6" s="28" customFormat="1" ht="10.5" customHeight="1">
      <c r="A80" s="490" t="s">
        <v>935</v>
      </c>
      <c r="B80" s="562" t="s">
        <v>936</v>
      </c>
      <c r="C80" s="32">
        <v>1255</v>
      </c>
      <c r="D80" s="497" t="s">
        <v>1274</v>
      </c>
      <c r="F80" s="498"/>
      <c r="G80" s="499"/>
      <c r="H80"/>
      <c r="I80"/>
      <c r="J80"/>
      <c r="K80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1:26" s="477" customFormat="1" ht="23.25" customHeight="1">
      <c r="A81" s="490"/>
      <c r="B81" s="562"/>
      <c r="C81" s="581"/>
      <c r="D81" s="582" t="s">
        <v>1275</v>
      </c>
      <c r="F81" s="481">
        <v>6000</v>
      </c>
      <c r="G81" s="482">
        <v>6000</v>
      </c>
      <c r="H81"/>
      <c r="I81"/>
      <c r="J81"/>
      <c r="K81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1:26" s="532" customFormat="1" ht="12.75">
      <c r="A82" s="520" t="s">
        <v>1603</v>
      </c>
      <c r="B82" s="561"/>
      <c r="C82" s="507"/>
      <c r="D82" s="521"/>
      <c r="E82" s="568"/>
      <c r="F82" s="506">
        <f>SUM(F56:F81)</f>
        <v>92000</v>
      </c>
      <c r="G82" s="507">
        <f>SUM(G56:G81)</f>
        <v>457806.5</v>
      </c>
      <c r="H82"/>
      <c r="I82"/>
      <c r="J82"/>
      <c r="K82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1:26" s="532" customFormat="1" ht="3.75" customHeight="1">
      <c r="A83" s="533"/>
      <c r="B83" s="575"/>
      <c r="C83" s="534"/>
      <c r="D83" s="510"/>
      <c r="E83" s="576"/>
      <c r="F83" s="511"/>
      <c r="G83" s="534"/>
      <c r="H83"/>
      <c r="I83"/>
      <c r="J83"/>
      <c r="K83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s="539" customFormat="1" ht="15">
      <c r="A84" s="535" t="s">
        <v>755</v>
      </c>
      <c r="B84" s="583"/>
      <c r="C84" s="536"/>
      <c r="D84" s="584"/>
      <c r="E84" s="584"/>
      <c r="F84" s="538">
        <f>SUM(F55+F82)</f>
        <v>1006680</v>
      </c>
      <c r="G84" s="536">
        <f>SUM(G55,G82)</f>
        <v>1386854.1</v>
      </c>
      <c r="H84"/>
      <c r="I84"/>
      <c r="J84"/>
      <c r="K84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1:7" ht="12.75">
      <c r="A85" s="585"/>
      <c r="B85" s="8"/>
      <c r="D85" s="65"/>
      <c r="E85" s="587"/>
      <c r="F85" s="316"/>
      <c r="G85" s="316"/>
    </row>
    <row r="86" spans="1:26" s="1" customFormat="1" ht="25.5" customHeight="1">
      <c r="A86" s="896" t="s">
        <v>1255</v>
      </c>
      <c r="B86" s="896"/>
      <c r="C86" s="588">
        <f>SUM(C3:C80)</f>
        <v>380174.1</v>
      </c>
      <c r="E86" s="14"/>
      <c r="F86" s="13"/>
      <c r="G86" s="13"/>
      <c r="H86"/>
      <c r="I86"/>
      <c r="J86"/>
      <c r="K86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7" ht="12.75">
      <c r="A87" s="589"/>
      <c r="B87" s="1"/>
      <c r="C87" s="316"/>
      <c r="D87" s="590"/>
      <c r="F87" s="316"/>
      <c r="G87" s="591"/>
    </row>
    <row r="88" spans="4:6" ht="12.75">
      <c r="D88" s="65"/>
      <c r="E88" s="587"/>
      <c r="F88" s="316"/>
    </row>
    <row r="89" spans="4:6" ht="12.75">
      <c r="D89" s="65"/>
      <c r="E89" s="587"/>
      <c r="F89" s="316"/>
    </row>
    <row r="90" spans="1:6" ht="12.75">
      <c r="A90" s="589"/>
      <c r="B90" s="1"/>
      <c r="C90" s="316"/>
      <c r="D90" s="65"/>
      <c r="E90" s="587"/>
      <c r="F90" s="316"/>
    </row>
    <row r="91" spans="1:6" ht="12.75">
      <c r="A91" s="589"/>
      <c r="B91" s="1"/>
      <c r="C91" s="316"/>
      <c r="D91" s="65"/>
      <c r="E91" s="587"/>
      <c r="F91" s="316"/>
    </row>
    <row r="92" spans="1:6" ht="12.75">
      <c r="A92" s="589"/>
      <c r="B92" s="1"/>
      <c r="C92" s="316"/>
      <c r="D92" s="65"/>
      <c r="E92" s="587"/>
      <c r="F92" s="316"/>
    </row>
    <row r="93" spans="1:6" ht="12.75">
      <c r="A93" s="589"/>
      <c r="B93" s="1"/>
      <c r="C93" s="591"/>
      <c r="D93" s="65"/>
      <c r="E93" s="587"/>
      <c r="F93" s="316"/>
    </row>
    <row r="94" spans="1:6" ht="12.75">
      <c r="A94" s="589"/>
      <c r="B94" s="1"/>
      <c r="C94" s="591"/>
      <c r="D94" s="65"/>
      <c r="E94" s="587"/>
      <c r="F94" s="316"/>
    </row>
    <row r="95" spans="1:6" ht="12.75">
      <c r="A95" s="589"/>
      <c r="B95" s="1"/>
      <c r="C95" s="591"/>
      <c r="D95" s="65"/>
      <c r="E95" s="587"/>
      <c r="F95" s="316"/>
    </row>
    <row r="96" spans="1:6" ht="12.75">
      <c r="A96" s="589"/>
      <c r="B96" s="1"/>
      <c r="C96" s="591"/>
      <c r="D96" s="65"/>
      <c r="E96" s="587"/>
      <c r="F96" s="316"/>
    </row>
    <row r="97" spans="1:6" ht="12.75">
      <c r="A97" s="589"/>
      <c r="B97" s="1"/>
      <c r="C97" s="591"/>
      <c r="D97" s="65"/>
      <c r="E97" s="587"/>
      <c r="F97" s="316"/>
    </row>
    <row r="98" spans="1:6" ht="12.75">
      <c r="A98" s="589"/>
      <c r="B98" s="1"/>
      <c r="C98" s="591"/>
      <c r="D98" s="65"/>
      <c r="E98" s="587"/>
      <c r="F98" s="316"/>
    </row>
    <row r="99" spans="1:6" ht="12.75">
      <c r="A99" s="589"/>
      <c r="B99" s="1"/>
      <c r="C99" s="591"/>
      <c r="D99" s="65"/>
      <c r="E99" s="587"/>
      <c r="F99" s="316"/>
    </row>
    <row r="100" spans="1:6" ht="12.75">
      <c r="A100" s="589"/>
      <c r="B100" s="1"/>
      <c r="C100" s="591"/>
      <c r="D100" s="65"/>
      <c r="E100" s="587"/>
      <c r="F100" s="316"/>
    </row>
    <row r="101" spans="1:6" ht="12.75">
      <c r="A101" s="589"/>
      <c r="B101" s="1"/>
      <c r="C101" s="591"/>
      <c r="D101" s="65"/>
      <c r="E101" s="587"/>
      <c r="F101" s="316"/>
    </row>
    <row r="102" spans="4:5" ht="12.75">
      <c r="D102" s="180"/>
      <c r="E102" s="592"/>
    </row>
    <row r="103" spans="4:5" ht="12.75">
      <c r="D103" s="180"/>
      <c r="E103" s="592"/>
    </row>
    <row r="104" spans="4:5" ht="12.75">
      <c r="D104" s="180"/>
      <c r="E104" s="592"/>
    </row>
    <row r="105" spans="4:5" ht="12.75">
      <c r="D105" s="180"/>
      <c r="E105" s="592"/>
    </row>
    <row r="106" spans="4:5" ht="12.75">
      <c r="D106" s="180"/>
      <c r="E106" s="592"/>
    </row>
    <row r="107" spans="4:5" ht="12.75">
      <c r="D107" s="180"/>
      <c r="E107" s="592"/>
    </row>
    <row r="108" spans="4:5" ht="12.75">
      <c r="D108" s="180"/>
      <c r="E108" s="592"/>
    </row>
    <row r="109" spans="4:5" ht="12.75">
      <c r="D109" s="180"/>
      <c r="E109" s="592"/>
    </row>
    <row r="110" spans="4:5" ht="12.75">
      <c r="D110" s="180"/>
      <c r="E110" s="592"/>
    </row>
    <row r="111" spans="4:5" ht="12.75">
      <c r="D111" s="180"/>
      <c r="E111" s="592"/>
    </row>
    <row r="112" spans="4:5" ht="12.75">
      <c r="D112" s="180"/>
      <c r="E112" s="592"/>
    </row>
    <row r="113" spans="4:5" ht="12.75">
      <c r="D113" s="180"/>
      <c r="E113" s="592"/>
    </row>
    <row r="114" spans="4:5" ht="12.75">
      <c r="D114" s="180"/>
      <c r="E114" s="592"/>
    </row>
    <row r="115" spans="4:5" ht="12.75">
      <c r="D115" s="180"/>
      <c r="E115" s="592"/>
    </row>
    <row r="116" spans="4:5" ht="12.75">
      <c r="D116" s="180"/>
      <c r="E116" s="592"/>
    </row>
    <row r="117" spans="4:5" ht="12.75">
      <c r="D117" s="180"/>
      <c r="E117" s="592"/>
    </row>
    <row r="118" spans="4:5" ht="12.75">
      <c r="D118" s="180"/>
      <c r="E118" s="592"/>
    </row>
    <row r="119" spans="4:5" ht="12.75">
      <c r="D119" s="180"/>
      <c r="E119" s="592"/>
    </row>
    <row r="120" spans="4:5" ht="12.75">
      <c r="D120" s="180"/>
      <c r="E120" s="592"/>
    </row>
    <row r="121" spans="4:5" ht="12.75">
      <c r="D121" s="180"/>
      <c r="E121" s="592"/>
    </row>
    <row r="122" spans="4:5" ht="12.75">
      <c r="D122" s="180"/>
      <c r="E122" s="592"/>
    </row>
    <row r="123" spans="4:5" ht="12.75">
      <c r="D123" s="180"/>
      <c r="E123" s="592"/>
    </row>
    <row r="124" spans="4:5" ht="12.75">
      <c r="D124" s="180"/>
      <c r="E124" s="592"/>
    </row>
    <row r="125" spans="4:5" ht="12.75">
      <c r="D125" s="180"/>
      <c r="E125" s="592"/>
    </row>
    <row r="126" spans="4:5" ht="12.75">
      <c r="D126" s="180"/>
      <c r="E126" s="592"/>
    </row>
    <row r="127" spans="4:5" ht="12.75">
      <c r="D127" s="180"/>
      <c r="E127" s="592"/>
    </row>
    <row r="128" spans="4:5" ht="12.75">
      <c r="D128" s="180"/>
      <c r="E128" s="592"/>
    </row>
    <row r="129" spans="4:5" ht="12.75">
      <c r="D129" s="180"/>
      <c r="E129" s="592"/>
    </row>
    <row r="130" spans="4:5" ht="12.75">
      <c r="D130" s="180"/>
      <c r="E130" s="592"/>
    </row>
    <row r="131" spans="4:5" ht="12.75">
      <c r="D131" s="180"/>
      <c r="E131" s="592"/>
    </row>
    <row r="132" spans="4:5" ht="12.75">
      <c r="D132" s="180"/>
      <c r="E132" s="592"/>
    </row>
    <row r="133" spans="4:5" ht="12.75">
      <c r="D133" s="180"/>
      <c r="E133" s="592"/>
    </row>
    <row r="134" spans="4:5" ht="12.75">
      <c r="D134" s="180"/>
      <c r="E134" s="592"/>
    </row>
    <row r="135" spans="4:5" ht="12.75">
      <c r="D135" s="180"/>
      <c r="E135" s="592"/>
    </row>
    <row r="136" spans="4:5" ht="12.75">
      <c r="D136" s="180"/>
      <c r="E136" s="592"/>
    </row>
    <row r="137" spans="4:5" ht="12.75">
      <c r="D137" s="180"/>
      <c r="E137" s="592"/>
    </row>
    <row r="138" spans="4:5" ht="12.75">
      <c r="D138" s="180"/>
      <c r="E138" s="592"/>
    </row>
    <row r="139" spans="4:5" ht="12.75">
      <c r="D139" s="180"/>
      <c r="E139" s="592"/>
    </row>
    <row r="140" spans="4:5" ht="12.75">
      <c r="D140" s="180"/>
      <c r="E140" s="592"/>
    </row>
    <row r="141" spans="4:5" ht="12.75">
      <c r="D141" s="180"/>
      <c r="E141" s="592"/>
    </row>
    <row r="142" spans="4:5" ht="12.75">
      <c r="D142" s="180"/>
      <c r="E142" s="592"/>
    </row>
    <row r="143" spans="4:5" ht="12.75">
      <c r="D143" s="180"/>
      <c r="E143" s="592"/>
    </row>
    <row r="144" spans="4:5" ht="12.75">
      <c r="D144" s="180"/>
      <c r="E144" s="592"/>
    </row>
  </sheetData>
  <mergeCells count="6">
    <mergeCell ref="F2:G2"/>
    <mergeCell ref="A86:B86"/>
    <mergeCell ref="A1:A2"/>
    <mergeCell ref="B1:B2"/>
    <mergeCell ref="D1:D2"/>
    <mergeCell ref="E1:E2"/>
  </mergeCells>
  <printOptions horizontalCentered="1"/>
  <pageMargins left="0.7874015748031497" right="0.52" top="0.984251968503937" bottom="0.984251968503937" header="0.5118110236220472" footer="0.5118110236220472"/>
  <pageSetup horizontalDpi="600" verticalDpi="600" orientation="portrait" paperSize="9" r:id="rId2"/>
  <headerFooter alignWithMargins="0">
    <oddHeader>&amp;C&amp;"Arial CE,tučné"&amp;12PŘEHLED ROZPOČTOVÝCH OPATŘENÍ V ROZPOČTU ROKU 2001 - příjmová část</oddHeader>
    <oddFooter>&amp;C&amp;8&amp;P&amp;R&amp;8Přehled rozpočtových opatření v SR roku 2001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24"/>
  <sheetViews>
    <sheetView workbookViewId="0" topLeftCell="A1">
      <selection activeCell="B4" sqref="B4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6" width="10.75390625" style="0" customWidth="1"/>
    <col min="7" max="7" width="9.125" style="259" customWidth="1"/>
    <col min="8" max="8" width="16.75390625" style="0" customWidth="1"/>
    <col min="10" max="10" width="8.875" style="0" customWidth="1"/>
    <col min="11" max="11" width="10.75390625" style="0" customWidth="1"/>
  </cols>
  <sheetData>
    <row r="1" spans="1:7" ht="10.5" customHeight="1">
      <c r="A1" s="791" t="s">
        <v>758</v>
      </c>
      <c r="B1" s="792"/>
      <c r="C1" s="797" t="s">
        <v>774</v>
      </c>
      <c r="D1" s="797"/>
      <c r="E1" s="797"/>
      <c r="F1" s="797"/>
      <c r="G1" s="798"/>
    </row>
    <row r="2" spans="1:41" s="22" customFormat="1" ht="51" customHeight="1">
      <c r="A2" s="793"/>
      <c r="B2" s="794"/>
      <c r="C2" s="401" t="s">
        <v>1481</v>
      </c>
      <c r="D2" s="305" t="s">
        <v>638</v>
      </c>
      <c r="E2" s="441" t="s">
        <v>639</v>
      </c>
      <c r="F2" s="122" t="s">
        <v>201</v>
      </c>
      <c r="G2" s="795" t="s">
        <v>1644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41" customFormat="1" ht="12.75" customHeight="1">
      <c r="A3" s="793"/>
      <c r="B3" s="794"/>
      <c r="C3" s="402" t="s">
        <v>724</v>
      </c>
      <c r="D3" s="118" t="s">
        <v>724</v>
      </c>
      <c r="E3" s="423" t="s">
        <v>724</v>
      </c>
      <c r="F3" s="106" t="s">
        <v>724</v>
      </c>
      <c r="G3" s="796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7" ht="11.25" customHeight="1">
      <c r="A4" s="67">
        <v>100</v>
      </c>
      <c r="B4" s="47" t="s">
        <v>1605</v>
      </c>
      <c r="C4" s="313">
        <v>23599.5</v>
      </c>
      <c r="D4" s="51">
        <v>26882</v>
      </c>
      <c r="E4" s="275">
        <v>26925</v>
      </c>
      <c r="F4" s="289">
        <v>25710.6</v>
      </c>
      <c r="G4" s="283">
        <f>(F4/E4)*100</f>
        <v>95.48969359331477</v>
      </c>
    </row>
    <row r="5" spans="1:7" ht="11.25" customHeight="1">
      <c r="A5" s="67">
        <v>101</v>
      </c>
      <c r="B5" s="47" t="s">
        <v>9</v>
      </c>
      <c r="C5" s="289">
        <v>3536</v>
      </c>
      <c r="D5" s="45">
        <v>2503</v>
      </c>
      <c r="E5" s="275">
        <v>2422.9</v>
      </c>
      <c r="F5" s="290">
        <v>2399.6</v>
      </c>
      <c r="G5" s="283">
        <f aca="true" t="shared" si="0" ref="G5:G43">(F5/E5)*100</f>
        <v>99.03834248214947</v>
      </c>
    </row>
    <row r="6" spans="1:7" ht="11.25" customHeight="1">
      <c r="A6" s="66">
        <v>102</v>
      </c>
      <c r="B6" s="56" t="s">
        <v>10</v>
      </c>
      <c r="C6" s="289">
        <v>348445</v>
      </c>
      <c r="D6" s="45">
        <v>40143</v>
      </c>
      <c r="E6" s="275">
        <v>33482.3</v>
      </c>
      <c r="F6" s="290">
        <v>198590.3</v>
      </c>
      <c r="G6" s="283">
        <f t="shared" si="0"/>
        <v>593.1202456223139</v>
      </c>
    </row>
    <row r="7" spans="1:7" ht="11.25" customHeight="1">
      <c r="A7" s="66">
        <v>104</v>
      </c>
      <c r="B7" s="56" t="s">
        <v>883</v>
      </c>
      <c r="C7" s="289">
        <v>13175.1</v>
      </c>
      <c r="D7" s="45">
        <v>10255</v>
      </c>
      <c r="E7" s="60">
        <v>4984.4</v>
      </c>
      <c r="F7" s="290">
        <v>4984.4</v>
      </c>
      <c r="G7" s="283">
        <f t="shared" si="0"/>
        <v>100</v>
      </c>
    </row>
    <row r="8" spans="1:7" ht="11.25" customHeight="1">
      <c r="A8" s="66">
        <v>104</v>
      </c>
      <c r="B8" s="56" t="s">
        <v>884</v>
      </c>
      <c r="C8" s="289">
        <v>0</v>
      </c>
      <c r="D8" s="45">
        <v>0</v>
      </c>
      <c r="E8" s="60">
        <v>3043</v>
      </c>
      <c r="F8" s="290">
        <v>2711.3</v>
      </c>
      <c r="G8" s="283">
        <f t="shared" si="0"/>
        <v>89.09957279000986</v>
      </c>
    </row>
    <row r="9" spans="1:7" ht="11.25" customHeight="1">
      <c r="A9" s="66">
        <v>105</v>
      </c>
      <c r="B9" s="56" t="s">
        <v>1606</v>
      </c>
      <c r="C9" s="289">
        <v>34017.4</v>
      </c>
      <c r="D9" s="45">
        <v>16031</v>
      </c>
      <c r="E9" s="275">
        <v>20127.8</v>
      </c>
      <c r="F9" s="290">
        <v>20051.4</v>
      </c>
      <c r="G9" s="283">
        <f t="shared" si="0"/>
        <v>99.6204254811753</v>
      </c>
    </row>
    <row r="10" spans="1:7" ht="11.25" customHeight="1">
      <c r="A10" s="66">
        <v>106</v>
      </c>
      <c r="B10" s="56" t="s">
        <v>1607</v>
      </c>
      <c r="C10" s="289">
        <v>53230.7</v>
      </c>
      <c r="D10" s="45">
        <v>47990</v>
      </c>
      <c r="E10" s="275">
        <v>57612</v>
      </c>
      <c r="F10" s="290">
        <v>57755.4</v>
      </c>
      <c r="G10" s="283">
        <f t="shared" si="0"/>
        <v>100.24890647781713</v>
      </c>
    </row>
    <row r="11" spans="1:7" ht="11.25" customHeight="1">
      <c r="A11" s="66">
        <v>108</v>
      </c>
      <c r="B11" s="56" t="s">
        <v>1608</v>
      </c>
      <c r="C11" s="289">
        <v>57062.4</v>
      </c>
      <c r="D11" s="45">
        <v>35481</v>
      </c>
      <c r="E11" s="275">
        <v>36403.5</v>
      </c>
      <c r="F11" s="290">
        <v>33960.2</v>
      </c>
      <c r="G11" s="283">
        <f t="shared" si="0"/>
        <v>93.28828272006811</v>
      </c>
    </row>
    <row r="12" spans="1:7" ht="11.25" customHeight="1">
      <c r="A12" s="66">
        <v>110</v>
      </c>
      <c r="B12" s="56" t="s">
        <v>693</v>
      </c>
      <c r="C12" s="289">
        <v>105.1</v>
      </c>
      <c r="D12" s="45">
        <v>270</v>
      </c>
      <c r="E12" s="275">
        <v>286</v>
      </c>
      <c r="F12" s="290">
        <v>262.1</v>
      </c>
      <c r="G12" s="283">
        <f t="shared" si="0"/>
        <v>91.64335664335665</v>
      </c>
    </row>
    <row r="13" spans="1:7" ht="11.25" customHeight="1">
      <c r="A13" s="66">
        <v>111</v>
      </c>
      <c r="B13" s="112" t="s">
        <v>778</v>
      </c>
      <c r="C13" s="289">
        <v>8529</v>
      </c>
      <c r="D13" s="45">
        <v>4208</v>
      </c>
      <c r="E13" s="275">
        <v>7973</v>
      </c>
      <c r="F13" s="290">
        <v>7479.4</v>
      </c>
      <c r="G13" s="283">
        <f t="shared" si="0"/>
        <v>93.80910573184498</v>
      </c>
    </row>
    <row r="14" spans="1:7" ht="11.25" customHeight="1">
      <c r="A14" s="66">
        <v>112</v>
      </c>
      <c r="B14" s="56" t="s">
        <v>1609</v>
      </c>
      <c r="C14" s="289">
        <v>14974.4</v>
      </c>
      <c r="D14" s="45">
        <v>2379</v>
      </c>
      <c r="E14" s="275">
        <v>3279</v>
      </c>
      <c r="F14" s="290">
        <v>2794.9</v>
      </c>
      <c r="G14" s="283">
        <f t="shared" si="0"/>
        <v>85.23635254650809</v>
      </c>
    </row>
    <row r="15" spans="1:7" ht="11.25" customHeight="1">
      <c r="A15" s="66">
        <v>113</v>
      </c>
      <c r="B15" s="56" t="s">
        <v>1610</v>
      </c>
      <c r="C15" s="289">
        <v>115.7</v>
      </c>
      <c r="D15" s="45">
        <v>460</v>
      </c>
      <c r="E15" s="275">
        <v>460</v>
      </c>
      <c r="F15" s="290">
        <v>124.2</v>
      </c>
      <c r="G15" s="283">
        <f t="shared" si="0"/>
        <v>27</v>
      </c>
    </row>
    <row r="16" spans="1:7" ht="11.25" customHeight="1">
      <c r="A16" s="66">
        <v>114</v>
      </c>
      <c r="B16" s="56" t="s">
        <v>1611</v>
      </c>
      <c r="C16" s="289">
        <v>37413.1</v>
      </c>
      <c r="D16" s="45">
        <v>31570</v>
      </c>
      <c r="E16" s="275">
        <v>83750</v>
      </c>
      <c r="F16" s="290">
        <v>69016.2</v>
      </c>
      <c r="G16" s="283">
        <f t="shared" si="0"/>
        <v>82.40740298507461</v>
      </c>
    </row>
    <row r="17" spans="1:7" ht="11.25" customHeight="1">
      <c r="A17" s="66">
        <v>115</v>
      </c>
      <c r="B17" s="56" t="s">
        <v>1612</v>
      </c>
      <c r="C17" s="289">
        <v>69970.7</v>
      </c>
      <c r="D17" s="45">
        <v>122490</v>
      </c>
      <c r="E17" s="275">
        <v>130432</v>
      </c>
      <c r="F17" s="290">
        <v>118055.6</v>
      </c>
      <c r="G17" s="283">
        <f t="shared" si="0"/>
        <v>90.51122423945046</v>
      </c>
    </row>
    <row r="18" spans="1:7" ht="11.25" customHeight="1">
      <c r="A18" s="66">
        <v>116</v>
      </c>
      <c r="B18" s="114" t="s">
        <v>490</v>
      </c>
      <c r="C18" s="289">
        <v>15829.1</v>
      </c>
      <c r="D18" s="45">
        <v>19650</v>
      </c>
      <c r="E18" s="275">
        <v>20700</v>
      </c>
      <c r="F18" s="290">
        <v>16875.3</v>
      </c>
      <c r="G18" s="283">
        <f t="shared" si="0"/>
        <v>81.5231884057971</v>
      </c>
    </row>
    <row r="19" spans="1:7" ht="11.25" customHeight="1">
      <c r="A19" s="66">
        <v>119</v>
      </c>
      <c r="B19" s="56" t="s">
        <v>1613</v>
      </c>
      <c r="C19" s="289">
        <v>727.6</v>
      </c>
      <c r="D19" s="45">
        <v>810</v>
      </c>
      <c r="E19" s="60">
        <v>3412.6</v>
      </c>
      <c r="F19" s="290">
        <v>3419.6</v>
      </c>
      <c r="G19" s="283">
        <f t="shared" si="0"/>
        <v>100.20512219422142</v>
      </c>
    </row>
    <row r="20" spans="1:7" ht="11.25" customHeight="1">
      <c r="A20" s="66">
        <v>120</v>
      </c>
      <c r="B20" s="56" t="s">
        <v>1614</v>
      </c>
      <c r="C20" s="289">
        <v>80992.5</v>
      </c>
      <c r="D20" s="45">
        <v>88075</v>
      </c>
      <c r="E20" s="275">
        <v>98781</v>
      </c>
      <c r="F20" s="290">
        <v>96794</v>
      </c>
      <c r="G20" s="283">
        <f t="shared" si="0"/>
        <v>97.98847956590842</v>
      </c>
    </row>
    <row r="21" spans="1:7" ht="11.25" customHeight="1">
      <c r="A21" s="66" t="s">
        <v>759</v>
      </c>
      <c r="B21" s="56" t="s">
        <v>760</v>
      </c>
      <c r="C21" s="289">
        <v>28635.6</v>
      </c>
      <c r="D21" s="45">
        <v>0</v>
      </c>
      <c r="E21" s="275">
        <v>0</v>
      </c>
      <c r="F21" s="290">
        <v>0</v>
      </c>
      <c r="G21" s="284" t="s">
        <v>777</v>
      </c>
    </row>
    <row r="22" spans="1:7" ht="11.25" customHeight="1">
      <c r="A22" s="66">
        <v>191</v>
      </c>
      <c r="B22" s="56" t="s">
        <v>1512</v>
      </c>
      <c r="C22" s="289">
        <v>9699.5</v>
      </c>
      <c r="D22" s="45">
        <v>10049</v>
      </c>
      <c r="E22" s="275">
        <v>10049</v>
      </c>
      <c r="F22" s="290">
        <v>9447.8</v>
      </c>
      <c r="G22" s="283">
        <f t="shared" si="0"/>
        <v>94.01731515573688</v>
      </c>
    </row>
    <row r="23" spans="1:7" ht="11.25" customHeight="1">
      <c r="A23" s="66">
        <v>192</v>
      </c>
      <c r="B23" s="56" t="s">
        <v>1615</v>
      </c>
      <c r="C23" s="289">
        <v>3282.7</v>
      </c>
      <c r="D23" s="45">
        <v>3225</v>
      </c>
      <c r="E23" s="275">
        <v>3175</v>
      </c>
      <c r="F23" s="290">
        <v>3186.8</v>
      </c>
      <c r="G23" s="283">
        <f t="shared" si="0"/>
        <v>100.37165354330708</v>
      </c>
    </row>
    <row r="24" spans="1:7" ht="11.25" customHeight="1">
      <c r="A24" s="67">
        <v>193</v>
      </c>
      <c r="B24" s="47" t="s">
        <v>1513</v>
      </c>
      <c r="C24" s="289">
        <v>6020</v>
      </c>
      <c r="D24" s="102">
        <v>7149</v>
      </c>
      <c r="E24" s="275">
        <v>11449</v>
      </c>
      <c r="F24" s="290">
        <v>8668.6</v>
      </c>
      <c r="G24" s="283">
        <f t="shared" si="0"/>
        <v>75.71490959909163</v>
      </c>
    </row>
    <row r="25" spans="1:7" ht="11.25" customHeight="1">
      <c r="A25" s="66">
        <v>194</v>
      </c>
      <c r="B25" s="56" t="s">
        <v>1616</v>
      </c>
      <c r="C25" s="313">
        <v>1181.9</v>
      </c>
      <c r="D25" s="51">
        <v>450</v>
      </c>
      <c r="E25" s="279">
        <v>633</v>
      </c>
      <c r="F25" s="291">
        <v>607.6</v>
      </c>
      <c r="G25" s="283">
        <f t="shared" si="0"/>
        <v>95.9873617693523</v>
      </c>
    </row>
    <row r="26" spans="1:7" ht="11.25" customHeight="1" thickBot="1">
      <c r="A26" s="75">
        <v>195</v>
      </c>
      <c r="B26" s="76" t="s">
        <v>84</v>
      </c>
      <c r="C26" s="374">
        <v>2782.2</v>
      </c>
      <c r="D26" s="375">
        <v>3250</v>
      </c>
      <c r="E26" s="292">
        <v>3250</v>
      </c>
      <c r="F26" s="293">
        <v>3190</v>
      </c>
      <c r="G26" s="285">
        <f t="shared" si="0"/>
        <v>98.15384615384616</v>
      </c>
    </row>
    <row r="27" spans="1:41" s="73" customFormat="1" ht="14.25" customHeight="1" thickBot="1">
      <c r="A27" s="70" t="s">
        <v>491</v>
      </c>
      <c r="B27" s="71" t="s">
        <v>1617</v>
      </c>
      <c r="C27" s="295">
        <f>SUM(C4:C26)</f>
        <v>813325.1999999997</v>
      </c>
      <c r="D27" s="103">
        <f>SUM(D4:D26)</f>
        <v>473320</v>
      </c>
      <c r="E27" s="294">
        <f>SUM(E4:E26)</f>
        <v>562630.5</v>
      </c>
      <c r="F27" s="295">
        <f>SUM(F4:F26)</f>
        <v>686085.3000000002</v>
      </c>
      <c r="G27" s="288">
        <f t="shared" si="0"/>
        <v>121.94242935638935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73" customFormat="1" ht="11.25" customHeight="1">
      <c r="A28" s="364" t="s">
        <v>752</v>
      </c>
      <c r="B28" s="363" t="s">
        <v>767</v>
      </c>
      <c r="C28" s="376">
        <v>10787.3</v>
      </c>
      <c r="D28" s="102">
        <v>14747</v>
      </c>
      <c r="E28" s="275">
        <v>67758.9</v>
      </c>
      <c r="F28" s="290">
        <v>67758.9</v>
      </c>
      <c r="G28" s="283">
        <f t="shared" si="0"/>
        <v>100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73" customFormat="1" ht="11.25" customHeight="1">
      <c r="A29" s="365" t="s">
        <v>753</v>
      </c>
      <c r="B29" s="84" t="s">
        <v>768</v>
      </c>
      <c r="C29" s="376">
        <v>66075</v>
      </c>
      <c r="D29" s="102">
        <v>62522</v>
      </c>
      <c r="E29" s="275">
        <v>285888.8</v>
      </c>
      <c r="F29" s="290">
        <v>285888.8</v>
      </c>
      <c r="G29" s="283">
        <f t="shared" si="0"/>
        <v>100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73" customFormat="1" ht="11.25" customHeight="1" thickBot="1">
      <c r="A30" s="81" t="s">
        <v>754</v>
      </c>
      <c r="B30" s="84" t="s">
        <v>602</v>
      </c>
      <c r="C30" s="296">
        <v>829</v>
      </c>
      <c r="D30" s="108">
        <v>1827</v>
      </c>
      <c r="E30" s="276">
        <v>7456</v>
      </c>
      <c r="F30" s="296">
        <v>7456</v>
      </c>
      <c r="G30" s="285">
        <f t="shared" si="0"/>
        <v>100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73" customFormat="1" ht="14.25" customHeight="1" thickBot="1">
      <c r="A31" s="70" t="s">
        <v>761</v>
      </c>
      <c r="B31" s="71" t="s">
        <v>1617</v>
      </c>
      <c r="C31" s="295">
        <f>SUM(C28:C30)</f>
        <v>77691.3</v>
      </c>
      <c r="D31" s="103">
        <f>SUM(D28:D30)</f>
        <v>79096</v>
      </c>
      <c r="E31" s="366">
        <f>SUM(E28:E30)</f>
        <v>361103.69999999995</v>
      </c>
      <c r="F31" s="366">
        <f>SUM(F28:F30)</f>
        <v>361103.69999999995</v>
      </c>
      <c r="G31" s="327">
        <f t="shared" si="0"/>
        <v>100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7" ht="11.25" customHeight="1">
      <c r="A32" s="67">
        <v>261</v>
      </c>
      <c r="B32" s="47" t="s">
        <v>1501</v>
      </c>
      <c r="C32" s="373">
        <v>10977</v>
      </c>
      <c r="D32" s="358">
        <v>10968</v>
      </c>
      <c r="E32" s="275">
        <v>11357</v>
      </c>
      <c r="F32" s="290">
        <v>11357</v>
      </c>
      <c r="G32" s="283">
        <f t="shared" si="0"/>
        <v>100</v>
      </c>
    </row>
    <row r="33" spans="1:7" ht="11.25" customHeight="1">
      <c r="A33" s="66">
        <v>264</v>
      </c>
      <c r="B33" s="56" t="s">
        <v>1502</v>
      </c>
      <c r="C33" s="289">
        <v>16837</v>
      </c>
      <c r="D33" s="102">
        <v>16329</v>
      </c>
      <c r="E33" s="275">
        <v>17249</v>
      </c>
      <c r="F33" s="290">
        <v>17249</v>
      </c>
      <c r="G33" s="283">
        <f t="shared" si="0"/>
        <v>100</v>
      </c>
    </row>
    <row r="34" spans="1:7" ht="11.25" customHeight="1" thickBot="1">
      <c r="A34" s="107">
        <v>265</v>
      </c>
      <c r="B34" s="101" t="s">
        <v>1503</v>
      </c>
      <c r="C34" s="374">
        <v>5370</v>
      </c>
      <c r="D34" s="357">
        <v>5614</v>
      </c>
      <c r="E34" s="276">
        <v>5765</v>
      </c>
      <c r="F34" s="296">
        <v>5724</v>
      </c>
      <c r="G34" s="285">
        <f t="shared" si="0"/>
        <v>99.28881179531656</v>
      </c>
    </row>
    <row r="35" spans="1:41" s="73" customFormat="1" ht="15" customHeight="1" thickBot="1">
      <c r="A35" s="70" t="s">
        <v>762</v>
      </c>
      <c r="B35" s="71" t="s">
        <v>1617</v>
      </c>
      <c r="C35" s="295">
        <f>SUM(C32:C34)</f>
        <v>33184</v>
      </c>
      <c r="D35" s="103">
        <f>SUM(D32:D34)</f>
        <v>32911</v>
      </c>
      <c r="E35" s="294">
        <f>SUM(E32:E34)</f>
        <v>34371</v>
      </c>
      <c r="F35" s="295">
        <f>SUM(F32:F34)</f>
        <v>34330</v>
      </c>
      <c r="G35" s="288">
        <f t="shared" si="0"/>
        <v>99.8807133921038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7" ht="11.25" customHeight="1">
      <c r="A36" s="67">
        <v>271</v>
      </c>
      <c r="B36" s="47" t="s">
        <v>1634</v>
      </c>
      <c r="C36" s="275">
        <v>51542</v>
      </c>
      <c r="D36" s="368">
        <v>53322</v>
      </c>
      <c r="E36" s="275">
        <v>55457</v>
      </c>
      <c r="F36" s="290">
        <v>55457</v>
      </c>
      <c r="G36" s="283">
        <f t="shared" si="0"/>
        <v>100</v>
      </c>
    </row>
    <row r="37" spans="1:7" ht="11.25" customHeight="1">
      <c r="A37" s="66">
        <v>272</v>
      </c>
      <c r="B37" s="56" t="s">
        <v>1635</v>
      </c>
      <c r="C37" s="275">
        <v>4798</v>
      </c>
      <c r="D37" s="368">
        <v>4357</v>
      </c>
      <c r="E37" s="275">
        <v>4715</v>
      </c>
      <c r="F37" s="290">
        <v>4715</v>
      </c>
      <c r="G37" s="283">
        <f t="shared" si="0"/>
        <v>100</v>
      </c>
    </row>
    <row r="38" spans="1:7" ht="11.25" customHeight="1">
      <c r="A38" s="66">
        <v>273</v>
      </c>
      <c r="B38" s="56" t="s">
        <v>1636</v>
      </c>
      <c r="C38" s="275">
        <v>560</v>
      </c>
      <c r="D38" s="368">
        <v>485</v>
      </c>
      <c r="E38" s="275">
        <v>677</v>
      </c>
      <c r="F38" s="290">
        <v>677</v>
      </c>
      <c r="G38" s="283">
        <f t="shared" si="0"/>
        <v>100</v>
      </c>
    </row>
    <row r="39" spans="1:7" ht="11.25" customHeight="1" thickBot="1">
      <c r="A39" s="107">
        <v>274</v>
      </c>
      <c r="B39" s="101" t="s">
        <v>1637</v>
      </c>
      <c r="C39" s="276">
        <v>307</v>
      </c>
      <c r="D39" s="372">
        <v>0</v>
      </c>
      <c r="E39" s="276">
        <v>0</v>
      </c>
      <c r="F39" s="296">
        <v>0</v>
      </c>
      <c r="G39" s="287" t="s">
        <v>777</v>
      </c>
    </row>
    <row r="40" spans="1:41" s="8" customFormat="1" ht="14.25" customHeight="1" thickBot="1">
      <c r="A40" s="70" t="s">
        <v>763</v>
      </c>
      <c r="B40" s="71" t="s">
        <v>1617</v>
      </c>
      <c r="C40" s="295">
        <f>SUM(C36:C39)</f>
        <v>57207</v>
      </c>
      <c r="D40" s="103">
        <f>SUM(D36:D39)</f>
        <v>58164</v>
      </c>
      <c r="E40" s="294">
        <f>SUM(E36:E39)</f>
        <v>60849</v>
      </c>
      <c r="F40" s="295">
        <f>SUM(F36:F39)</f>
        <v>60849</v>
      </c>
      <c r="G40" s="288">
        <f t="shared" si="0"/>
        <v>100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s="8" customFormat="1" ht="11.25" customHeight="1">
      <c r="A41" s="328">
        <v>275</v>
      </c>
      <c r="B41" s="56" t="s">
        <v>751</v>
      </c>
      <c r="C41" s="358">
        <v>0</v>
      </c>
      <c r="D41" s="369">
        <v>1441</v>
      </c>
      <c r="E41" s="373">
        <v>1162</v>
      </c>
      <c r="F41" s="411">
        <v>918.6</v>
      </c>
      <c r="G41" s="283">
        <f t="shared" si="0"/>
        <v>79.05335628227195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s="8" customFormat="1" ht="11.25" customHeight="1" thickBot="1">
      <c r="A42" s="68">
        <v>276</v>
      </c>
      <c r="B42" s="69" t="s">
        <v>86</v>
      </c>
      <c r="C42" s="367">
        <v>0</v>
      </c>
      <c r="D42" s="370">
        <v>48660</v>
      </c>
      <c r="E42" s="276">
        <v>48094.9</v>
      </c>
      <c r="F42" s="296">
        <v>48094.9</v>
      </c>
      <c r="G42" s="285">
        <f t="shared" si="0"/>
        <v>100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s="8" customFormat="1" ht="14.25" customHeight="1" thickBot="1">
      <c r="A43" s="594" t="s">
        <v>769</v>
      </c>
      <c r="B43" s="71" t="s">
        <v>1617</v>
      </c>
      <c r="C43" s="103">
        <f>SUM(C41:C42)</f>
        <v>0</v>
      </c>
      <c r="D43" s="371">
        <f>SUM(D41:D42)</f>
        <v>50101</v>
      </c>
      <c r="E43" s="366">
        <f>SUM(E41:E42)</f>
        <v>49256.9</v>
      </c>
      <c r="F43" s="366">
        <f>SUM(F41:F42)</f>
        <v>49013.5</v>
      </c>
      <c r="G43" s="593">
        <f t="shared" si="0"/>
        <v>99.50585603235282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7" ht="11.25" customHeight="1">
      <c r="A44" s="67">
        <v>315</v>
      </c>
      <c r="B44" s="47" t="s">
        <v>85</v>
      </c>
      <c r="C44" s="290">
        <v>1894.9</v>
      </c>
      <c r="D44" s="102">
        <v>0</v>
      </c>
      <c r="E44" s="275">
        <v>0</v>
      </c>
      <c r="F44" s="290">
        <v>0</v>
      </c>
      <c r="G44" s="284" t="s">
        <v>777</v>
      </c>
    </row>
    <row r="45" spans="1:7" ht="11.25" customHeight="1">
      <c r="A45" s="66">
        <v>316</v>
      </c>
      <c r="B45" s="114" t="s">
        <v>489</v>
      </c>
      <c r="C45" s="290">
        <v>234.6</v>
      </c>
      <c r="D45" s="102">
        <v>0</v>
      </c>
      <c r="E45" s="275">
        <v>0</v>
      </c>
      <c r="F45" s="290">
        <v>0</v>
      </c>
      <c r="G45" s="284" t="s">
        <v>777</v>
      </c>
    </row>
    <row r="46" spans="1:7" ht="11.25" customHeight="1" thickBot="1">
      <c r="A46" s="68" t="s">
        <v>764</v>
      </c>
      <c r="B46" s="69" t="s">
        <v>86</v>
      </c>
      <c r="C46" s="296">
        <v>68465.2</v>
      </c>
      <c r="D46" s="108">
        <v>0</v>
      </c>
      <c r="E46" s="276">
        <v>0</v>
      </c>
      <c r="F46" s="296">
        <v>0</v>
      </c>
      <c r="G46" s="287" t="s">
        <v>777</v>
      </c>
    </row>
    <row r="47" spans="1:41" s="8" customFormat="1" ht="15" customHeight="1" thickBot="1">
      <c r="A47" s="70" t="s">
        <v>765</v>
      </c>
      <c r="B47" s="71" t="s">
        <v>1617</v>
      </c>
      <c r="C47" s="297">
        <f>SUM(C44:C46)</f>
        <v>70594.7</v>
      </c>
      <c r="D47" s="109">
        <f>SUM(D44:D46)</f>
        <v>0</v>
      </c>
      <c r="E47" s="72">
        <f>SUM(E44:E46)</f>
        <v>0</v>
      </c>
      <c r="F47" s="297">
        <f>SUM(F44:F46)</f>
        <v>0</v>
      </c>
      <c r="G47" s="382" t="s">
        <v>777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7" ht="11.25" customHeight="1">
      <c r="A48" s="328">
        <v>403</v>
      </c>
      <c r="B48" s="74" t="s">
        <v>1483</v>
      </c>
      <c r="C48" s="657">
        <v>144170</v>
      </c>
      <c r="D48" s="358">
        <v>153351</v>
      </c>
      <c r="E48" s="411">
        <v>153351</v>
      </c>
      <c r="F48" s="657">
        <v>153351</v>
      </c>
      <c r="G48" s="658">
        <f aca="true" t="shared" si="1" ref="G48:G85">(F48/E48)*100</f>
        <v>100</v>
      </c>
    </row>
    <row r="49" spans="1:7" ht="11.25" customHeight="1" thickBot="1">
      <c r="A49" s="68">
        <v>410</v>
      </c>
      <c r="B49" s="69" t="s">
        <v>1482</v>
      </c>
      <c r="C49" s="296">
        <v>400</v>
      </c>
      <c r="D49" s="108">
        <v>0</v>
      </c>
      <c r="E49" s="276">
        <v>500</v>
      </c>
      <c r="F49" s="296">
        <v>500</v>
      </c>
      <c r="G49" s="778">
        <f t="shared" si="1"/>
        <v>100</v>
      </c>
    </row>
    <row r="50" spans="1:41" s="8" customFormat="1" ht="15" customHeight="1" thickBot="1">
      <c r="A50" s="70" t="s">
        <v>87</v>
      </c>
      <c r="B50" s="71" t="s">
        <v>1617</v>
      </c>
      <c r="C50" s="72">
        <f>SUM(C48:C49)</f>
        <v>144570</v>
      </c>
      <c r="D50" s="660">
        <f>SUM(D48:D49)</f>
        <v>153351</v>
      </c>
      <c r="E50" s="72">
        <f>SUM(E48:E49)</f>
        <v>153851</v>
      </c>
      <c r="F50" s="297">
        <f>SUM(F48:F49)</f>
        <v>153851</v>
      </c>
      <c r="G50" s="327">
        <f t="shared" si="1"/>
        <v>100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218" customFormat="1" ht="20.25" customHeight="1" thickBot="1">
      <c r="A51" s="436" t="s">
        <v>766</v>
      </c>
      <c r="B51" s="437" t="s">
        <v>1617</v>
      </c>
      <c r="C51" s="438">
        <f>SUM(C27+C31+C35+C40+C47+C50)</f>
        <v>1196572.1999999997</v>
      </c>
      <c r="D51" s="439">
        <f>SUM(D27+D31+D35+D40+D43+D47+D50)</f>
        <v>846943</v>
      </c>
      <c r="E51" s="440">
        <f>SUM(E27+E31+E35+E40+E43+E47+E50)</f>
        <v>1222062.0999999999</v>
      </c>
      <c r="F51" s="440">
        <f>SUM(F27+F31+F35+F40+F43+F47+F50)</f>
        <v>1345232.5</v>
      </c>
      <c r="G51" s="435">
        <f t="shared" si="1"/>
        <v>110.07889860916235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80" customFormat="1" ht="11.25" customHeight="1">
      <c r="A52" s="77">
        <v>100</v>
      </c>
      <c r="B52" s="78" t="s">
        <v>1605</v>
      </c>
      <c r="C52" s="298">
        <v>837.1</v>
      </c>
      <c r="D52" s="104">
        <v>220</v>
      </c>
      <c r="E52" s="79">
        <v>220</v>
      </c>
      <c r="F52" s="298">
        <v>220</v>
      </c>
      <c r="G52" s="283">
        <f t="shared" si="1"/>
        <v>100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80" customFormat="1" ht="11.25" customHeight="1">
      <c r="A53" s="77">
        <v>102</v>
      </c>
      <c r="B53" s="78" t="s">
        <v>10</v>
      </c>
      <c r="C53" s="298">
        <v>15223.5</v>
      </c>
      <c r="D53" s="104">
        <v>55200</v>
      </c>
      <c r="E53" s="79">
        <v>125117.6</v>
      </c>
      <c r="F53" s="298">
        <v>41574.2</v>
      </c>
      <c r="G53" s="283">
        <f t="shared" si="1"/>
        <v>33.2280990044566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s="80" customFormat="1" ht="11.25" customHeight="1">
      <c r="A54" s="115"/>
      <c r="B54" s="117" t="s">
        <v>779</v>
      </c>
      <c r="C54" s="394" t="s">
        <v>1484</v>
      </c>
      <c r="D54" s="394" t="s">
        <v>606</v>
      </c>
      <c r="E54" s="394" t="s">
        <v>606</v>
      </c>
      <c r="F54" s="395" t="s">
        <v>1723</v>
      </c>
      <c r="G54" s="412" t="s">
        <v>1062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7" ht="11.25" customHeight="1">
      <c r="A55" s="67">
        <v>105</v>
      </c>
      <c r="B55" s="47" t="s">
        <v>1606</v>
      </c>
      <c r="C55" s="290">
        <v>22071.5</v>
      </c>
      <c r="D55" s="102">
        <v>0</v>
      </c>
      <c r="E55" s="275">
        <v>1125</v>
      </c>
      <c r="F55" s="290">
        <v>1125</v>
      </c>
      <c r="G55" s="283">
        <f t="shared" si="1"/>
        <v>100</v>
      </c>
    </row>
    <row r="56" spans="1:7" ht="11.25" customHeight="1">
      <c r="A56" s="67">
        <v>108</v>
      </c>
      <c r="B56" s="47" t="s">
        <v>1608</v>
      </c>
      <c r="C56" s="290">
        <v>9297.9</v>
      </c>
      <c r="D56" s="102">
        <v>0</v>
      </c>
      <c r="E56" s="275">
        <v>927</v>
      </c>
      <c r="F56" s="290">
        <v>926.8</v>
      </c>
      <c r="G56" s="283">
        <f t="shared" si="1"/>
        <v>99.97842502696871</v>
      </c>
    </row>
    <row r="57" spans="1:7" ht="11.25" customHeight="1">
      <c r="A57" s="67">
        <v>111</v>
      </c>
      <c r="B57" s="112" t="s">
        <v>778</v>
      </c>
      <c r="C57" s="290">
        <v>3243.2</v>
      </c>
      <c r="D57" s="102">
        <v>4000</v>
      </c>
      <c r="E57" s="275">
        <v>4300</v>
      </c>
      <c r="F57" s="290">
        <v>1686.6</v>
      </c>
      <c r="G57" s="283">
        <f t="shared" si="1"/>
        <v>39.223255813953486</v>
      </c>
    </row>
    <row r="58" spans="1:7" ht="11.25" customHeight="1">
      <c r="A58" s="67">
        <v>112</v>
      </c>
      <c r="B58" s="47" t="s">
        <v>1609</v>
      </c>
      <c r="C58" s="247">
        <v>600167.2</v>
      </c>
      <c r="D58" s="96">
        <v>357063</v>
      </c>
      <c r="E58" s="60">
        <v>673588</v>
      </c>
      <c r="F58" s="247">
        <v>500252.6</v>
      </c>
      <c r="G58" s="283">
        <f t="shared" si="1"/>
        <v>74.26685154723658</v>
      </c>
    </row>
    <row r="59" spans="1:7" ht="11.25" customHeight="1">
      <c r="A59" s="116"/>
      <c r="B59" s="117" t="s">
        <v>779</v>
      </c>
      <c r="C59" s="320" t="s">
        <v>1485</v>
      </c>
      <c r="D59" s="383" t="s">
        <v>601</v>
      </c>
      <c r="E59" s="310">
        <v>0</v>
      </c>
      <c r="F59" s="320">
        <v>0</v>
      </c>
      <c r="G59" s="284" t="s">
        <v>777</v>
      </c>
    </row>
    <row r="60" spans="1:7" ht="11.25" customHeight="1">
      <c r="A60" s="67">
        <v>114</v>
      </c>
      <c r="B60" s="47" t="s">
        <v>1611</v>
      </c>
      <c r="C60" s="290">
        <v>7060.9</v>
      </c>
      <c r="D60" s="102">
        <v>52000</v>
      </c>
      <c r="E60" s="275">
        <v>133926</v>
      </c>
      <c r="F60" s="290">
        <v>85850.6</v>
      </c>
      <c r="G60" s="283">
        <f t="shared" si="1"/>
        <v>64.10301211116587</v>
      </c>
    </row>
    <row r="61" spans="1:7" ht="11.25" customHeight="1">
      <c r="A61" s="67">
        <v>115</v>
      </c>
      <c r="B61" s="47" t="s">
        <v>1612</v>
      </c>
      <c r="C61" s="290">
        <v>58.1</v>
      </c>
      <c r="D61" s="102">
        <v>0</v>
      </c>
      <c r="E61" s="275">
        <v>2400</v>
      </c>
      <c r="F61" s="290">
        <v>911.8</v>
      </c>
      <c r="G61" s="283">
        <f t="shared" si="1"/>
        <v>37.99166666666666</v>
      </c>
    </row>
    <row r="62" spans="1:7" ht="11.25" customHeight="1">
      <c r="A62" s="67">
        <v>116</v>
      </c>
      <c r="B62" s="47" t="s">
        <v>750</v>
      </c>
      <c r="C62" s="290">
        <v>0</v>
      </c>
      <c r="D62" s="102">
        <v>11000</v>
      </c>
      <c r="E62" s="275">
        <v>13125</v>
      </c>
      <c r="F62" s="290">
        <v>11833.7</v>
      </c>
      <c r="G62" s="283">
        <f t="shared" si="1"/>
        <v>90.16152380952381</v>
      </c>
    </row>
    <row r="63" spans="1:7" ht="11.25" customHeight="1">
      <c r="A63" s="66">
        <v>191</v>
      </c>
      <c r="B63" s="56" t="s">
        <v>1512</v>
      </c>
      <c r="C63" s="247">
        <v>1353.4</v>
      </c>
      <c r="D63" s="96">
        <v>0</v>
      </c>
      <c r="E63" s="60">
        <v>545</v>
      </c>
      <c r="F63" s="247">
        <v>539.7</v>
      </c>
      <c r="G63" s="283">
        <f t="shared" si="1"/>
        <v>99.02752293577983</v>
      </c>
    </row>
    <row r="64" spans="1:7" ht="11.25" customHeight="1">
      <c r="A64" s="66">
        <v>192</v>
      </c>
      <c r="B64" s="56" t="s">
        <v>1615</v>
      </c>
      <c r="C64" s="247">
        <v>0</v>
      </c>
      <c r="D64" s="96">
        <v>0</v>
      </c>
      <c r="E64" s="60">
        <v>50</v>
      </c>
      <c r="F64" s="247">
        <v>51.5</v>
      </c>
      <c r="G64" s="283">
        <f t="shared" si="1"/>
        <v>103</v>
      </c>
    </row>
    <row r="65" spans="1:7" ht="11.25" customHeight="1">
      <c r="A65" s="66">
        <v>193</v>
      </c>
      <c r="B65" s="56" t="s">
        <v>1513</v>
      </c>
      <c r="C65" s="247">
        <v>600</v>
      </c>
      <c r="D65" s="96">
        <v>0</v>
      </c>
      <c r="E65" s="60">
        <v>0</v>
      </c>
      <c r="F65" s="247">
        <v>0</v>
      </c>
      <c r="G65" s="643" t="s">
        <v>777</v>
      </c>
    </row>
    <row r="66" spans="1:7" ht="11.25" customHeight="1" thickBot="1">
      <c r="A66" s="66">
        <v>194</v>
      </c>
      <c r="B66" s="56" t="s">
        <v>1616</v>
      </c>
      <c r="C66" s="32">
        <v>761.8</v>
      </c>
      <c r="D66" s="659">
        <v>0</v>
      </c>
      <c r="E66" s="644">
        <v>0</v>
      </c>
      <c r="F66" s="32">
        <v>0</v>
      </c>
      <c r="G66" s="318" t="s">
        <v>777</v>
      </c>
    </row>
    <row r="67" spans="1:41" s="8" customFormat="1" ht="15" customHeight="1" thickBot="1">
      <c r="A67" s="70" t="s">
        <v>492</v>
      </c>
      <c r="B67" s="71" t="s">
        <v>88</v>
      </c>
      <c r="C67" s="72">
        <f>SUM(C52:C66)</f>
        <v>660674.6</v>
      </c>
      <c r="D67" s="660">
        <f>SUM(D52:D66)</f>
        <v>479483</v>
      </c>
      <c r="E67" s="72">
        <f>SUM(E52:E66)</f>
        <v>955323.6</v>
      </c>
      <c r="F67" s="297">
        <f>SUM(F52:F66)</f>
        <v>644972.4999999999</v>
      </c>
      <c r="G67" s="327">
        <f t="shared" si="1"/>
        <v>67.51351060520224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s="73" customFormat="1" ht="11.25" customHeight="1">
      <c r="A68" s="364" t="s">
        <v>752</v>
      </c>
      <c r="B68" s="82" t="s">
        <v>767</v>
      </c>
      <c r="C68" s="299">
        <v>446</v>
      </c>
      <c r="D68" s="78">
        <v>450</v>
      </c>
      <c r="E68" s="79">
        <v>370</v>
      </c>
      <c r="F68" s="299">
        <v>370</v>
      </c>
      <c r="G68" s="283">
        <f t="shared" si="1"/>
        <v>100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s="73" customFormat="1" ht="11.25" customHeight="1">
      <c r="A69" s="365" t="s">
        <v>753</v>
      </c>
      <c r="B69" s="84" t="s">
        <v>768</v>
      </c>
      <c r="C69" s="301">
        <v>3278</v>
      </c>
      <c r="D69" s="86">
        <v>880</v>
      </c>
      <c r="E69" s="300">
        <v>1150</v>
      </c>
      <c r="F69" s="301">
        <v>1150</v>
      </c>
      <c r="G69" s="283">
        <f t="shared" si="1"/>
        <v>100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 s="73" customFormat="1" ht="11.25" customHeight="1">
      <c r="A70" s="81" t="s">
        <v>754</v>
      </c>
      <c r="B70" s="84" t="s">
        <v>602</v>
      </c>
      <c r="C70" s="301">
        <v>450</v>
      </c>
      <c r="D70" s="86">
        <v>0</v>
      </c>
      <c r="E70" s="300">
        <v>1100</v>
      </c>
      <c r="F70" s="301">
        <v>1100</v>
      </c>
      <c r="G70" s="283">
        <f t="shared" si="1"/>
        <v>100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 s="73" customFormat="1" ht="11.25" customHeight="1">
      <c r="A71" s="81">
        <v>261</v>
      </c>
      <c r="B71" s="47" t="s">
        <v>1501</v>
      </c>
      <c r="C71" s="298">
        <v>180</v>
      </c>
      <c r="D71" s="78">
        <v>0</v>
      </c>
      <c r="E71" s="79">
        <v>0</v>
      </c>
      <c r="F71" s="298">
        <v>0</v>
      </c>
      <c r="G71" s="284" t="s">
        <v>777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 s="73" customFormat="1" ht="11.25" customHeight="1">
      <c r="A72" s="66">
        <v>264</v>
      </c>
      <c r="B72" s="56" t="s">
        <v>1502</v>
      </c>
      <c r="C72" s="298">
        <v>524</v>
      </c>
      <c r="D72" s="78">
        <v>0</v>
      </c>
      <c r="E72" s="79">
        <v>0</v>
      </c>
      <c r="F72" s="298">
        <v>0</v>
      </c>
      <c r="G72" s="284" t="s">
        <v>777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 s="73" customFormat="1" ht="11.25" customHeight="1">
      <c r="A73" s="67">
        <v>273</v>
      </c>
      <c r="B73" s="43" t="s">
        <v>1636</v>
      </c>
      <c r="C73" s="380">
        <v>500</v>
      </c>
      <c r="D73" s="86">
        <v>0</v>
      </c>
      <c r="E73" s="300">
        <v>0</v>
      </c>
      <c r="F73" s="380">
        <v>0</v>
      </c>
      <c r="G73" s="284" t="s">
        <v>777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 s="73" customFormat="1" ht="11.25" customHeight="1">
      <c r="A74" s="67">
        <v>272</v>
      </c>
      <c r="B74" s="43" t="s">
        <v>1635</v>
      </c>
      <c r="C74" s="298">
        <v>0</v>
      </c>
      <c r="D74" s="78">
        <v>70</v>
      </c>
      <c r="E74" s="79">
        <v>70</v>
      </c>
      <c r="F74" s="298">
        <v>70</v>
      </c>
      <c r="G74" s="381">
        <f t="shared" si="1"/>
        <v>100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41" s="73" customFormat="1" ht="11.25" customHeight="1">
      <c r="A75" s="67">
        <v>275</v>
      </c>
      <c r="B75" s="43" t="s">
        <v>751</v>
      </c>
      <c r="C75" s="298">
        <v>0</v>
      </c>
      <c r="D75" s="78">
        <v>230</v>
      </c>
      <c r="E75" s="79">
        <v>230</v>
      </c>
      <c r="F75" s="298">
        <v>0</v>
      </c>
      <c r="G75" s="381">
        <f t="shared" si="1"/>
        <v>0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</row>
    <row r="76" spans="1:41" s="73" customFormat="1" ht="11.25" customHeight="1" thickBot="1">
      <c r="A76" s="75">
        <v>276</v>
      </c>
      <c r="B76" s="356" t="s">
        <v>86</v>
      </c>
      <c r="C76" s="377">
        <v>0</v>
      </c>
      <c r="D76" s="378">
        <v>2000</v>
      </c>
      <c r="E76" s="379">
        <v>3200</v>
      </c>
      <c r="F76" s="377">
        <v>3200</v>
      </c>
      <c r="G76" s="285">
        <f t="shared" si="1"/>
        <v>100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1" s="8" customFormat="1" ht="15" customHeight="1" thickBot="1">
      <c r="A77" s="70" t="s">
        <v>769</v>
      </c>
      <c r="B77" s="71" t="s">
        <v>88</v>
      </c>
      <c r="C77" s="297">
        <f>SUM(C68:C76)</f>
        <v>5378</v>
      </c>
      <c r="D77" s="71">
        <f>SUM(D68:D76)</f>
        <v>3630</v>
      </c>
      <c r="E77" s="72">
        <f>SUM(E68:E76)</f>
        <v>6120</v>
      </c>
      <c r="F77" s="297">
        <f>SUM(F68:F76)</f>
        <v>5890</v>
      </c>
      <c r="G77" s="327">
        <f t="shared" si="1"/>
        <v>96.24183006535948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1:41" s="30" customFormat="1" ht="14.25" customHeight="1">
      <c r="A78" s="328">
        <v>315</v>
      </c>
      <c r="B78" s="306" t="s">
        <v>1516</v>
      </c>
      <c r="C78" s="309">
        <v>1621</v>
      </c>
      <c r="D78" s="308">
        <v>0</v>
      </c>
      <c r="E78" s="307">
        <v>0</v>
      </c>
      <c r="F78" s="309">
        <v>0</v>
      </c>
      <c r="G78" s="653" t="s">
        <v>777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41" s="30" customFormat="1" ht="14.25" customHeight="1" thickBot="1">
      <c r="A79" s="68" t="s">
        <v>764</v>
      </c>
      <c r="B79" s="69" t="s">
        <v>86</v>
      </c>
      <c r="C79" s="661">
        <v>2000</v>
      </c>
      <c r="D79" s="662">
        <v>0</v>
      </c>
      <c r="E79" s="310">
        <v>0</v>
      </c>
      <c r="F79" s="320">
        <v>0</v>
      </c>
      <c r="G79" s="287" t="s">
        <v>777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1:41" s="8" customFormat="1" ht="15" customHeight="1" thickBot="1">
      <c r="A80" s="70" t="s">
        <v>770</v>
      </c>
      <c r="B80" s="71" t="s">
        <v>88</v>
      </c>
      <c r="C80" s="72">
        <f>SUM(C78:C79)</f>
        <v>3621</v>
      </c>
      <c r="D80" s="71">
        <f>SUM(D78)</f>
        <v>0</v>
      </c>
      <c r="E80" s="72">
        <f>SUM(E78:E78)</f>
        <v>0</v>
      </c>
      <c r="F80" s="72">
        <f>SUM(F78:F78)</f>
        <v>0</v>
      </c>
      <c r="G80" s="400" t="s">
        <v>777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1:7" ht="11.25" customHeight="1">
      <c r="A81" s="67">
        <v>403</v>
      </c>
      <c r="B81" s="47" t="s">
        <v>1483</v>
      </c>
      <c r="C81" s="290">
        <v>15525</v>
      </c>
      <c r="D81" s="45">
        <v>11000</v>
      </c>
      <c r="E81" s="275">
        <v>11000</v>
      </c>
      <c r="F81" s="290">
        <v>11000</v>
      </c>
      <c r="G81" s="283">
        <f t="shared" si="1"/>
        <v>100</v>
      </c>
    </row>
    <row r="82" spans="1:7" ht="11.25" customHeight="1" thickBot="1">
      <c r="A82" s="68">
        <v>410</v>
      </c>
      <c r="B82" s="69" t="s">
        <v>1482</v>
      </c>
      <c r="C82" s="296">
        <v>25988.8</v>
      </c>
      <c r="D82" s="93">
        <v>4840</v>
      </c>
      <c r="E82" s="276">
        <v>20140</v>
      </c>
      <c r="F82" s="296">
        <v>9160.6</v>
      </c>
      <c r="G82" s="285">
        <f t="shared" si="1"/>
        <v>45.48460774577954</v>
      </c>
    </row>
    <row r="83" spans="1:41" s="8" customFormat="1" ht="17.25" customHeight="1" thickBot="1">
      <c r="A83" s="70" t="s">
        <v>87</v>
      </c>
      <c r="B83" s="71" t="s">
        <v>88</v>
      </c>
      <c r="C83" s="297">
        <f>SUM(C81:C82)</f>
        <v>41513.8</v>
      </c>
      <c r="D83" s="71">
        <f>SUM(D81:D82)</f>
        <v>15840</v>
      </c>
      <c r="E83" s="72">
        <f>SUM(E81:E82)</f>
        <v>31140</v>
      </c>
      <c r="F83" s="297">
        <f>SUM(F81:F82)</f>
        <v>20160.6</v>
      </c>
      <c r="G83" s="288">
        <f t="shared" si="1"/>
        <v>64.74181117533718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1:41" s="329" customFormat="1" ht="20.25" customHeight="1" thickBot="1">
      <c r="A84" s="426" t="s">
        <v>766</v>
      </c>
      <c r="B84" s="427" t="s">
        <v>88</v>
      </c>
      <c r="C84" s="428">
        <f>SUM(C67+C77+C80+C83)</f>
        <v>711187.4</v>
      </c>
      <c r="D84" s="429">
        <f>SUM(D67+D77+D80+D83)</f>
        <v>498953</v>
      </c>
      <c r="E84" s="430">
        <f>SUM(E67+E77+E80+E83)</f>
        <v>992583.6</v>
      </c>
      <c r="F84" s="428">
        <f>SUM(F67+F77+F80+F83)</f>
        <v>671023.0999999999</v>
      </c>
      <c r="G84" s="431">
        <f t="shared" si="1"/>
        <v>67.60368597667743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1:41" s="218" customFormat="1" ht="31.5" customHeight="1" thickBot="1" thickTop="1">
      <c r="A85" s="432" t="s">
        <v>771</v>
      </c>
      <c r="B85" s="433" t="s">
        <v>772</v>
      </c>
      <c r="C85" s="434">
        <f>SUM(C51+C84)</f>
        <v>1907759.5999999996</v>
      </c>
      <c r="D85" s="422">
        <f>SUM(D51+D84)</f>
        <v>1345896</v>
      </c>
      <c r="E85" s="421">
        <f>SUM(E51+E84)</f>
        <v>2214645.6999999997</v>
      </c>
      <c r="F85" s="434">
        <f>SUM(F51+F84)</f>
        <v>2016255.5999999999</v>
      </c>
      <c r="G85" s="435">
        <f t="shared" si="1"/>
        <v>91.04190345209621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ht="12.75">
      <c r="G86"/>
    </row>
    <row r="87" ht="12.75">
      <c r="G87"/>
    </row>
    <row r="88" ht="12.75">
      <c r="G88"/>
    </row>
    <row r="89" spans="1:3" ht="12.75">
      <c r="A89" s="88"/>
      <c r="B89" s="63"/>
      <c r="C89" s="32"/>
    </row>
    <row r="90" spans="1:3" ht="12.75">
      <c r="A90" s="88"/>
      <c r="B90" s="63"/>
      <c r="C90" s="32"/>
    </row>
    <row r="91" spans="1:41" s="8" customFormat="1" ht="12.75">
      <c r="A91" s="89"/>
      <c r="B91" s="89"/>
      <c r="C91" s="89"/>
      <c r="D91"/>
      <c r="G91" s="259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1:4" ht="12.75">
      <c r="A92" s="88"/>
      <c r="B92" s="63"/>
      <c r="C92" s="32"/>
      <c r="D92" s="32"/>
    </row>
    <row r="93" spans="1:4" ht="12.75">
      <c r="A93" s="88"/>
      <c r="B93" s="63"/>
      <c r="C93" s="32"/>
      <c r="D93" s="32"/>
    </row>
    <row r="94" spans="1:4" ht="12.75">
      <c r="A94" s="88"/>
      <c r="B94" s="63"/>
      <c r="C94" s="32"/>
      <c r="D94" s="89"/>
    </row>
    <row r="95" spans="1:4" ht="12.75">
      <c r="A95" s="88"/>
      <c r="B95" s="63"/>
      <c r="C95" s="32"/>
      <c r="D95" s="32"/>
    </row>
    <row r="96" spans="1:4" ht="12.75">
      <c r="A96" s="88"/>
      <c r="B96" s="63"/>
      <c r="C96" s="32"/>
      <c r="D96" s="32"/>
    </row>
    <row r="97" spans="1:4" ht="12.75">
      <c r="A97" s="88"/>
      <c r="B97" s="63"/>
      <c r="C97" s="32"/>
      <c r="D97" s="32"/>
    </row>
    <row r="98" spans="1:4" ht="12.75">
      <c r="A98" s="88"/>
      <c r="B98" s="63"/>
      <c r="C98" s="32"/>
      <c r="D98" s="32"/>
    </row>
    <row r="99" spans="1:4" ht="12.75">
      <c r="A99" s="88"/>
      <c r="B99" s="63"/>
      <c r="C99" s="32"/>
      <c r="D99" s="32"/>
    </row>
    <row r="100" spans="1:4" ht="12.75">
      <c r="A100" s="88"/>
      <c r="B100" s="63"/>
      <c r="C100" s="32"/>
      <c r="D100" s="32"/>
    </row>
    <row r="101" spans="1:4" ht="12.75">
      <c r="A101" s="88"/>
      <c r="B101" s="63"/>
      <c r="C101" s="32"/>
      <c r="D101" s="32"/>
    </row>
    <row r="102" spans="1:4" ht="12.75">
      <c r="A102" s="88"/>
      <c r="B102" s="63"/>
      <c r="C102" s="32"/>
      <c r="D102" s="32"/>
    </row>
    <row r="103" spans="1:4" ht="12.75">
      <c r="A103" s="88"/>
      <c r="B103" s="63"/>
      <c r="C103" s="32"/>
      <c r="D103" s="32"/>
    </row>
    <row r="104" spans="1:4" ht="12.75">
      <c r="A104" s="88"/>
      <c r="B104" s="63"/>
      <c r="C104" s="32"/>
      <c r="D104" s="32"/>
    </row>
    <row r="105" spans="1:4" ht="12.75">
      <c r="A105" s="88"/>
      <c r="B105" s="63"/>
      <c r="C105" s="32"/>
      <c r="D105" s="32"/>
    </row>
    <row r="106" spans="1:4" ht="12.75">
      <c r="A106" s="88"/>
      <c r="B106" s="63"/>
      <c r="C106" s="32"/>
      <c r="D106" s="32"/>
    </row>
    <row r="107" spans="1:4" ht="12.75">
      <c r="A107" s="88"/>
      <c r="B107" s="63"/>
      <c r="C107" s="32"/>
      <c r="D107" s="32"/>
    </row>
    <row r="108" spans="1:4" ht="12.75">
      <c r="A108" s="88"/>
      <c r="B108" s="63"/>
      <c r="C108" s="32"/>
      <c r="D108" s="32"/>
    </row>
    <row r="109" spans="1:4" ht="12.75">
      <c r="A109" s="88"/>
      <c r="B109" s="63"/>
      <c r="C109" s="32"/>
      <c r="D109" s="32"/>
    </row>
    <row r="110" spans="1:4" ht="12.75">
      <c r="A110" s="88"/>
      <c r="B110" s="63"/>
      <c r="C110" s="32"/>
      <c r="D110" s="32"/>
    </row>
    <row r="111" spans="1:4" ht="12.75">
      <c r="A111" s="88"/>
      <c r="B111" s="63"/>
      <c r="C111" s="32"/>
      <c r="D111" s="32"/>
    </row>
    <row r="112" spans="1:4" ht="12.75">
      <c r="A112" s="88"/>
      <c r="B112" s="63"/>
      <c r="C112" s="32"/>
      <c r="D112" s="32"/>
    </row>
    <row r="113" spans="1:4" ht="12.75">
      <c r="A113" s="88"/>
      <c r="B113" s="63"/>
      <c r="C113" s="32"/>
      <c r="D113" s="32"/>
    </row>
    <row r="114" spans="1:4" ht="12.75">
      <c r="A114" s="88"/>
      <c r="B114" s="63"/>
      <c r="C114" s="32"/>
      <c r="D114" s="32"/>
    </row>
    <row r="115" spans="1:4" ht="12.75">
      <c r="A115" s="88"/>
      <c r="B115" s="63"/>
      <c r="C115" s="32"/>
      <c r="D115" s="32"/>
    </row>
    <row r="116" spans="1:4" ht="12.75">
      <c r="A116" s="88"/>
      <c r="B116" s="63"/>
      <c r="C116" s="32"/>
      <c r="D116" s="32"/>
    </row>
    <row r="117" spans="1:4" ht="12.75">
      <c r="A117" s="88"/>
      <c r="B117" s="63"/>
      <c r="C117" s="32"/>
      <c r="D117" s="32"/>
    </row>
    <row r="118" spans="1:4" ht="12.75">
      <c r="A118" s="88"/>
      <c r="B118" s="63"/>
      <c r="C118" s="32"/>
      <c r="D118" s="32"/>
    </row>
    <row r="119" spans="1:4" ht="12.75">
      <c r="A119" s="88"/>
      <c r="B119" s="63"/>
      <c r="C119" s="32"/>
      <c r="D119" s="32"/>
    </row>
    <row r="120" spans="1:4" ht="12.75">
      <c r="A120" s="88"/>
      <c r="B120" s="63"/>
      <c r="C120" s="32"/>
      <c r="D120" s="32"/>
    </row>
    <row r="121" spans="1:41" s="8" customFormat="1" ht="12.75">
      <c r="A121" s="89"/>
      <c r="B121" s="89"/>
      <c r="C121" s="89"/>
      <c r="D121" s="32"/>
      <c r="G121" s="259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1:41" s="22" customFormat="1" ht="12.75">
      <c r="A122" s="90"/>
      <c r="B122" s="90"/>
      <c r="C122" s="90"/>
      <c r="D122" s="32"/>
      <c r="G122" s="259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ht="12.75">
      <c r="D123" s="32"/>
    </row>
    <row r="124" ht="12.75">
      <c r="D124" s="89"/>
    </row>
  </sheetData>
  <mergeCells count="3">
    <mergeCell ref="A1:B3"/>
    <mergeCell ref="G2:G3"/>
    <mergeCell ref="C1:G1"/>
  </mergeCells>
  <printOptions horizontalCentered="1"/>
  <pageMargins left="0.7480314960629921" right="0.6692913385826772" top="0.984251968503937" bottom="0.984251968503937" header="0.5118110236220472" footer="0.5118110236220472"/>
  <pageSetup firstPageNumber="3" useFirstPageNumber="1" horizontalDpi="300" verticalDpi="300" orientation="portrait" paperSize="9" r:id="rId1"/>
  <headerFooter alignWithMargins="0">
    <oddHeader>&amp;C&amp;"Arial CE,tučné"&amp;12PŘEHLED HOSPODAŘENÍ ZA &amp;UROK  2001&amp;U  -  V Ý D A J E</oddHeader>
    <oddFooter>&amp;C&amp;P&amp;RSumář výdajů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6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3.625" style="10" customWidth="1"/>
    <col min="2" max="2" width="3.875" style="10" customWidth="1"/>
    <col min="3" max="3" width="6.875" style="38" customWidth="1"/>
    <col min="4" max="4" width="4.375" style="10" customWidth="1"/>
    <col min="5" max="5" width="4.25390625" style="10" customWidth="1"/>
    <col min="6" max="6" width="30.625" style="2" customWidth="1"/>
    <col min="7" max="7" width="8.625" style="13" customWidth="1"/>
    <col min="8" max="8" width="10.00390625" style="13" customWidth="1"/>
    <col min="9" max="9" width="10.75390625" style="13" customWidth="1"/>
    <col min="10" max="10" width="7.25390625" style="13" customWidth="1"/>
    <col min="11" max="11" width="36.875" style="0" customWidth="1"/>
    <col min="12" max="15" width="4.00390625" style="0" customWidth="1"/>
    <col min="16" max="17" width="8.25390625" style="0" customWidth="1"/>
    <col min="18" max="18" width="11.875" style="0" customWidth="1"/>
  </cols>
  <sheetData>
    <row r="1" spans="1:10" ht="12.75">
      <c r="A1" s="808" t="s">
        <v>95</v>
      </c>
      <c r="B1" s="809"/>
      <c r="C1" s="809"/>
      <c r="D1" s="809"/>
      <c r="E1" s="809"/>
      <c r="F1" s="810"/>
      <c r="G1" s="805" t="s">
        <v>1641</v>
      </c>
      <c r="H1" s="806"/>
      <c r="I1" s="806"/>
      <c r="J1" s="807"/>
    </row>
    <row r="2" spans="1:10" ht="59.25" customHeight="1">
      <c r="A2" s="811" t="s">
        <v>96</v>
      </c>
      <c r="B2" s="814" t="s">
        <v>1599</v>
      </c>
      <c r="C2" s="815"/>
      <c r="D2" s="811" t="s">
        <v>97</v>
      </c>
      <c r="E2" s="820" t="s">
        <v>98</v>
      </c>
      <c r="F2" s="823" t="s">
        <v>1600</v>
      </c>
      <c r="G2" s="459" t="s">
        <v>638</v>
      </c>
      <c r="H2" s="451" t="s">
        <v>639</v>
      </c>
      <c r="I2" s="462" t="s">
        <v>201</v>
      </c>
      <c r="J2" s="826" t="s">
        <v>1642</v>
      </c>
    </row>
    <row r="3" spans="1:10" ht="3" customHeight="1">
      <c r="A3" s="812"/>
      <c r="B3" s="816"/>
      <c r="C3" s="817"/>
      <c r="D3" s="812"/>
      <c r="E3" s="821"/>
      <c r="F3" s="824"/>
      <c r="G3" s="460"/>
      <c r="H3" s="452"/>
      <c r="I3" s="463"/>
      <c r="J3" s="827"/>
    </row>
    <row r="4" spans="1:10" ht="7.5" customHeight="1">
      <c r="A4" s="813"/>
      <c r="B4" s="818"/>
      <c r="C4" s="819"/>
      <c r="D4" s="813"/>
      <c r="E4" s="822"/>
      <c r="F4" s="825"/>
      <c r="G4" s="461" t="s">
        <v>99</v>
      </c>
      <c r="H4" s="453" t="s">
        <v>99</v>
      </c>
      <c r="I4" s="464" t="s">
        <v>99</v>
      </c>
      <c r="J4" s="828"/>
    </row>
    <row r="5" spans="1:10" ht="12.75">
      <c r="A5" s="6">
        <v>1</v>
      </c>
      <c r="B5" s="6" t="s">
        <v>100</v>
      </c>
      <c r="C5" s="392" t="s">
        <v>101</v>
      </c>
      <c r="D5" s="6" t="s">
        <v>104</v>
      </c>
      <c r="E5" s="6"/>
      <c r="F5" s="4" t="s">
        <v>105</v>
      </c>
      <c r="G5" s="14">
        <v>5</v>
      </c>
      <c r="H5" s="13">
        <v>5</v>
      </c>
      <c r="I5" s="13">
        <v>0</v>
      </c>
      <c r="J5" s="271">
        <f aca="true" t="shared" si="0" ref="J5:J121">(I5/H5)*100</f>
        <v>0</v>
      </c>
    </row>
    <row r="6" spans="1:10" ht="12.75">
      <c r="A6" s="6">
        <v>2</v>
      </c>
      <c r="B6" s="6" t="s">
        <v>100</v>
      </c>
      <c r="C6" s="392" t="s">
        <v>101</v>
      </c>
      <c r="D6" s="6" t="s">
        <v>106</v>
      </c>
      <c r="E6" s="6"/>
      <c r="F6" s="4" t="s">
        <v>107</v>
      </c>
      <c r="G6" s="14">
        <v>120</v>
      </c>
      <c r="H6" s="13">
        <v>120</v>
      </c>
      <c r="I6" s="13">
        <v>318.9</v>
      </c>
      <c r="J6" s="271">
        <f t="shared" si="0"/>
        <v>265.75</v>
      </c>
    </row>
    <row r="7" spans="1:10" ht="12.75">
      <c r="A7" s="6">
        <v>3</v>
      </c>
      <c r="B7" s="10">
        <v>101</v>
      </c>
      <c r="C7" s="38" t="s">
        <v>101</v>
      </c>
      <c r="D7" s="10">
        <v>1311</v>
      </c>
      <c r="F7" s="2" t="s">
        <v>103</v>
      </c>
      <c r="G7" s="14">
        <v>10</v>
      </c>
      <c r="H7" s="13">
        <v>10</v>
      </c>
      <c r="I7" s="13">
        <v>21</v>
      </c>
      <c r="J7" s="271">
        <f t="shared" si="0"/>
        <v>210</v>
      </c>
    </row>
    <row r="8" spans="1:10" ht="12.75">
      <c r="A8" s="6">
        <v>4</v>
      </c>
      <c r="B8" s="6" t="s">
        <v>108</v>
      </c>
      <c r="C8" s="392" t="s">
        <v>1598</v>
      </c>
      <c r="D8" s="6" t="s">
        <v>109</v>
      </c>
      <c r="E8" s="6"/>
      <c r="F8" s="4" t="s">
        <v>493</v>
      </c>
      <c r="G8" s="14">
        <v>130000</v>
      </c>
      <c r="H8" s="13">
        <v>130000</v>
      </c>
      <c r="I8" s="13">
        <v>131718.8</v>
      </c>
      <c r="J8" s="271">
        <f t="shared" si="0"/>
        <v>101.32215384615384</v>
      </c>
    </row>
    <row r="9" spans="1:10" ht="12.75">
      <c r="A9" s="6">
        <v>5</v>
      </c>
      <c r="B9" s="6" t="s">
        <v>108</v>
      </c>
      <c r="C9" s="392" t="s">
        <v>1598</v>
      </c>
      <c r="D9" s="6" t="s">
        <v>110</v>
      </c>
      <c r="E9" s="6"/>
      <c r="F9" s="4" t="s">
        <v>494</v>
      </c>
      <c r="G9" s="14">
        <v>72000</v>
      </c>
      <c r="H9" s="13">
        <v>72000</v>
      </c>
      <c r="I9" s="13">
        <v>84214.7</v>
      </c>
      <c r="J9" s="271">
        <f t="shared" si="0"/>
        <v>116.9648611111111</v>
      </c>
    </row>
    <row r="10" spans="1:10" ht="12.75">
      <c r="A10" s="6">
        <v>6</v>
      </c>
      <c r="B10" s="6" t="s">
        <v>108</v>
      </c>
      <c r="C10" s="392" t="s">
        <v>1598</v>
      </c>
      <c r="D10" s="6">
        <v>1113</v>
      </c>
      <c r="E10" s="6"/>
      <c r="F10" s="4" t="s">
        <v>186</v>
      </c>
      <c r="G10" s="14">
        <v>15000</v>
      </c>
      <c r="H10" s="13">
        <v>15000</v>
      </c>
      <c r="I10" s="13">
        <v>11577</v>
      </c>
      <c r="J10" s="271">
        <f t="shared" si="0"/>
        <v>77.18</v>
      </c>
    </row>
    <row r="11" spans="1:10" ht="12.75">
      <c r="A11" s="6">
        <v>7</v>
      </c>
      <c r="B11" s="6" t="s">
        <v>108</v>
      </c>
      <c r="C11" s="392" t="s">
        <v>1598</v>
      </c>
      <c r="D11" s="6" t="s">
        <v>111</v>
      </c>
      <c r="E11" s="6"/>
      <c r="F11" s="4" t="s">
        <v>112</v>
      </c>
      <c r="G11" s="14">
        <v>95000</v>
      </c>
      <c r="H11" s="13">
        <v>95000</v>
      </c>
      <c r="I11" s="13">
        <v>140998.4</v>
      </c>
      <c r="J11" s="271">
        <f t="shared" si="0"/>
        <v>148.41936842105264</v>
      </c>
    </row>
    <row r="12" spans="1:10" ht="12.75">
      <c r="A12" s="6">
        <v>8</v>
      </c>
      <c r="B12" s="6">
        <v>102</v>
      </c>
      <c r="C12" s="392" t="s">
        <v>1598</v>
      </c>
      <c r="D12" s="10">
        <v>1129</v>
      </c>
      <c r="E12" s="18"/>
      <c r="F12" s="1" t="s">
        <v>126</v>
      </c>
      <c r="G12" s="14">
        <v>200</v>
      </c>
      <c r="H12" s="13">
        <v>200</v>
      </c>
      <c r="I12" s="13">
        <v>122.4</v>
      </c>
      <c r="J12" s="271">
        <f t="shared" si="0"/>
        <v>61.199999999999996</v>
      </c>
    </row>
    <row r="13" spans="1:10" ht="12.75">
      <c r="A13" s="6">
        <v>9</v>
      </c>
      <c r="B13" s="6" t="s">
        <v>108</v>
      </c>
      <c r="C13" s="392" t="s">
        <v>1598</v>
      </c>
      <c r="D13" s="6">
        <v>1211</v>
      </c>
      <c r="E13" s="6"/>
      <c r="F13" s="4" t="s">
        <v>187</v>
      </c>
      <c r="G13" s="14">
        <v>288000</v>
      </c>
      <c r="H13" s="13">
        <v>288000</v>
      </c>
      <c r="I13" s="13">
        <v>246338.3</v>
      </c>
      <c r="J13" s="271">
        <f t="shared" si="0"/>
        <v>85.53413194444444</v>
      </c>
    </row>
    <row r="14" spans="1:10" ht="12.75">
      <c r="A14" s="6">
        <v>10</v>
      </c>
      <c r="B14" s="6" t="s">
        <v>108</v>
      </c>
      <c r="C14" s="392" t="s">
        <v>1598</v>
      </c>
      <c r="D14" s="6" t="s">
        <v>102</v>
      </c>
      <c r="E14" s="6"/>
      <c r="F14" s="4" t="s">
        <v>103</v>
      </c>
      <c r="G14" s="14">
        <v>3500</v>
      </c>
      <c r="H14" s="13">
        <v>3500</v>
      </c>
      <c r="I14" s="13">
        <v>6361.1</v>
      </c>
      <c r="J14" s="271">
        <f t="shared" si="0"/>
        <v>181.74571428571429</v>
      </c>
    </row>
    <row r="15" spans="1:10" ht="12.75">
      <c r="A15" s="6">
        <v>11</v>
      </c>
      <c r="B15" s="6">
        <v>102</v>
      </c>
      <c r="C15" s="392" t="s">
        <v>1598</v>
      </c>
      <c r="D15" s="6">
        <v>1334</v>
      </c>
      <c r="E15" s="6"/>
      <c r="F15" s="4" t="s">
        <v>534</v>
      </c>
      <c r="G15" s="14">
        <v>450</v>
      </c>
      <c r="H15" s="13">
        <v>450</v>
      </c>
      <c r="I15" s="13">
        <v>5.2</v>
      </c>
      <c r="J15" s="271">
        <f t="shared" si="0"/>
        <v>1.1555555555555557</v>
      </c>
    </row>
    <row r="16" spans="1:10" ht="12.75">
      <c r="A16" s="6">
        <v>12</v>
      </c>
      <c r="B16" s="6" t="s">
        <v>108</v>
      </c>
      <c r="C16" s="392" t="s">
        <v>1598</v>
      </c>
      <c r="D16" s="6" t="s">
        <v>113</v>
      </c>
      <c r="E16" s="6"/>
      <c r="F16" s="4" t="s">
        <v>114</v>
      </c>
      <c r="G16" s="14">
        <v>2900</v>
      </c>
      <c r="H16" s="13">
        <v>2900</v>
      </c>
      <c r="I16" s="13">
        <v>3088.2</v>
      </c>
      <c r="J16" s="271">
        <f t="shared" si="0"/>
        <v>106.48965517241378</v>
      </c>
    </row>
    <row r="17" spans="1:10" ht="12.75">
      <c r="A17" s="6">
        <v>13</v>
      </c>
      <c r="B17" s="6" t="s">
        <v>108</v>
      </c>
      <c r="C17" s="392" t="s">
        <v>1598</v>
      </c>
      <c r="D17" s="6" t="s">
        <v>115</v>
      </c>
      <c r="E17" s="6"/>
      <c r="F17" s="4" t="s">
        <v>116</v>
      </c>
      <c r="G17" s="14">
        <v>1000</v>
      </c>
      <c r="H17" s="13">
        <v>1000</v>
      </c>
      <c r="I17" s="13">
        <v>1506.1</v>
      </c>
      <c r="J17" s="271">
        <f t="shared" si="0"/>
        <v>150.61</v>
      </c>
    </row>
    <row r="18" spans="1:10" ht="12.75">
      <c r="A18" s="6">
        <v>14</v>
      </c>
      <c r="B18" s="6" t="s">
        <v>108</v>
      </c>
      <c r="C18" s="392" t="s">
        <v>1598</v>
      </c>
      <c r="D18" s="6" t="s">
        <v>117</v>
      </c>
      <c r="E18" s="6"/>
      <c r="F18" s="4" t="s">
        <v>118</v>
      </c>
      <c r="G18" s="14">
        <v>50</v>
      </c>
      <c r="H18" s="13">
        <v>50</v>
      </c>
      <c r="I18" s="13">
        <v>647.4</v>
      </c>
      <c r="J18" s="271">
        <f t="shared" si="0"/>
        <v>1294.8</v>
      </c>
    </row>
    <row r="19" spans="1:10" ht="12.75">
      <c r="A19" s="6">
        <v>15</v>
      </c>
      <c r="B19" s="6" t="s">
        <v>108</v>
      </c>
      <c r="C19" s="392" t="s">
        <v>1598</v>
      </c>
      <c r="D19" s="6" t="s">
        <v>119</v>
      </c>
      <c r="E19" s="6"/>
      <c r="F19" s="4" t="s">
        <v>120</v>
      </c>
      <c r="G19" s="14">
        <v>1900</v>
      </c>
      <c r="H19" s="13">
        <v>1900</v>
      </c>
      <c r="I19" s="13">
        <v>1482.5</v>
      </c>
      <c r="J19" s="271">
        <f t="shared" si="0"/>
        <v>78.02631578947368</v>
      </c>
    </row>
    <row r="20" spans="1:10" ht="12.75">
      <c r="A20" s="6">
        <v>16</v>
      </c>
      <c r="B20" s="6" t="s">
        <v>108</v>
      </c>
      <c r="C20" s="392" t="s">
        <v>1598</v>
      </c>
      <c r="D20" s="6" t="s">
        <v>121</v>
      </c>
      <c r="E20" s="6"/>
      <c r="F20" s="4" t="s">
        <v>122</v>
      </c>
      <c r="G20" s="14">
        <v>1000</v>
      </c>
      <c r="H20" s="13">
        <v>1000</v>
      </c>
      <c r="I20" s="13">
        <v>874</v>
      </c>
      <c r="J20" s="271">
        <f t="shared" si="0"/>
        <v>87.4</v>
      </c>
    </row>
    <row r="21" spans="1:10" ht="12.75">
      <c r="A21" s="6">
        <v>17</v>
      </c>
      <c r="B21" s="6">
        <v>102</v>
      </c>
      <c r="C21" s="392" t="s">
        <v>1598</v>
      </c>
      <c r="D21" s="6">
        <v>1347</v>
      </c>
      <c r="E21" s="6"/>
      <c r="F21" s="4" t="s">
        <v>123</v>
      </c>
      <c r="G21" s="14">
        <v>8400</v>
      </c>
      <c r="H21" s="13">
        <v>8400</v>
      </c>
      <c r="I21" s="13">
        <v>8155.7</v>
      </c>
      <c r="J21" s="271">
        <f t="shared" si="0"/>
        <v>97.09166666666667</v>
      </c>
    </row>
    <row r="22" spans="1:10" ht="12.75">
      <c r="A22" s="6">
        <v>18</v>
      </c>
      <c r="B22" s="10">
        <v>102</v>
      </c>
      <c r="C22" s="38" t="s">
        <v>1598</v>
      </c>
      <c r="D22" s="10">
        <v>1337</v>
      </c>
      <c r="F22" s="2" t="s">
        <v>188</v>
      </c>
      <c r="G22" s="14">
        <v>42000</v>
      </c>
      <c r="H22" s="13">
        <v>42000</v>
      </c>
      <c r="I22" s="13">
        <v>42086.2</v>
      </c>
      <c r="J22" s="271">
        <f t="shared" si="0"/>
        <v>100.20523809523809</v>
      </c>
    </row>
    <row r="23" spans="1:10" ht="12.75">
      <c r="A23" s="6">
        <v>19</v>
      </c>
      <c r="B23" s="6" t="s">
        <v>108</v>
      </c>
      <c r="C23" s="392" t="s">
        <v>1598</v>
      </c>
      <c r="D23" s="6" t="s">
        <v>124</v>
      </c>
      <c r="E23" s="6"/>
      <c r="F23" s="4" t="s">
        <v>125</v>
      </c>
      <c r="G23" s="14">
        <v>31000</v>
      </c>
      <c r="H23" s="13">
        <v>31000</v>
      </c>
      <c r="I23" s="13">
        <v>32134.3</v>
      </c>
      <c r="J23" s="271">
        <f t="shared" si="0"/>
        <v>103.65903225806451</v>
      </c>
    </row>
    <row r="24" spans="1:10" ht="12.75">
      <c r="A24" s="6">
        <v>100</v>
      </c>
      <c r="B24" s="6">
        <v>102</v>
      </c>
      <c r="C24" s="392" t="s">
        <v>1598</v>
      </c>
      <c r="D24" s="6">
        <v>1122</v>
      </c>
      <c r="E24" s="6"/>
      <c r="F24" s="4" t="s">
        <v>1437</v>
      </c>
      <c r="G24" s="14">
        <v>0</v>
      </c>
      <c r="H24" s="13">
        <v>0</v>
      </c>
      <c r="I24" s="13">
        <v>171352.6</v>
      </c>
      <c r="J24" s="272" t="s">
        <v>777</v>
      </c>
    </row>
    <row r="25" spans="1:10" ht="12.75">
      <c r="A25" s="6">
        <v>122</v>
      </c>
      <c r="B25" s="6">
        <v>108</v>
      </c>
      <c r="C25" s="392" t="s">
        <v>128</v>
      </c>
      <c r="D25" s="6" t="s">
        <v>102</v>
      </c>
      <c r="E25" s="6"/>
      <c r="F25" s="4" t="s">
        <v>103</v>
      </c>
      <c r="G25" s="14">
        <v>0</v>
      </c>
      <c r="H25" s="13">
        <v>0</v>
      </c>
      <c r="I25" s="13">
        <v>116.7</v>
      </c>
      <c r="J25" s="272" t="s">
        <v>777</v>
      </c>
    </row>
    <row r="26" spans="1:10" ht="12.75">
      <c r="A26" s="6">
        <v>20</v>
      </c>
      <c r="B26" s="6">
        <v>110</v>
      </c>
      <c r="C26" s="392" t="s">
        <v>528</v>
      </c>
      <c r="D26" s="6" t="s">
        <v>102</v>
      </c>
      <c r="E26" s="6"/>
      <c r="F26" s="4" t="s">
        <v>103</v>
      </c>
      <c r="G26" s="14">
        <v>1100</v>
      </c>
      <c r="H26" s="13">
        <v>1100</v>
      </c>
      <c r="I26" s="13">
        <v>1113.2</v>
      </c>
      <c r="J26" s="271">
        <f t="shared" si="0"/>
        <v>101.2</v>
      </c>
    </row>
    <row r="27" spans="1:10" ht="12.75">
      <c r="A27" s="6">
        <v>21</v>
      </c>
      <c r="B27" s="6" t="s">
        <v>129</v>
      </c>
      <c r="C27" s="392" t="s">
        <v>130</v>
      </c>
      <c r="D27" s="6" t="s">
        <v>102</v>
      </c>
      <c r="E27" s="6"/>
      <c r="F27" s="4" t="s">
        <v>103</v>
      </c>
      <c r="G27" s="14">
        <v>2050</v>
      </c>
      <c r="H27" s="13">
        <v>2050</v>
      </c>
      <c r="I27" s="13">
        <v>1951.1</v>
      </c>
      <c r="J27" s="271">
        <f t="shared" si="0"/>
        <v>95.17560975609756</v>
      </c>
    </row>
    <row r="28" spans="1:10" ht="12.75">
      <c r="A28" s="6">
        <v>22</v>
      </c>
      <c r="B28" s="6" t="s">
        <v>131</v>
      </c>
      <c r="C28" s="392" t="s">
        <v>132</v>
      </c>
      <c r="D28" s="6" t="s">
        <v>102</v>
      </c>
      <c r="E28" s="6"/>
      <c r="F28" s="4" t="s">
        <v>103</v>
      </c>
      <c r="G28" s="14">
        <v>2800</v>
      </c>
      <c r="H28" s="13">
        <v>2800</v>
      </c>
      <c r="I28" s="13">
        <v>3227.7</v>
      </c>
      <c r="J28" s="271">
        <f t="shared" si="0"/>
        <v>115.27499999999999</v>
      </c>
    </row>
    <row r="29" spans="1:24" s="325" customFormat="1" ht="13.5" thickBot="1">
      <c r="A29" s="802" t="s">
        <v>1752</v>
      </c>
      <c r="B29" s="802"/>
      <c r="C29" s="802"/>
      <c r="D29" s="802"/>
      <c r="E29" s="802"/>
      <c r="F29" s="802"/>
      <c r="G29" s="330">
        <f>SUM(G5:G28)</f>
        <v>698485</v>
      </c>
      <c r="H29" s="331">
        <f>SUM(H5:H28)</f>
        <v>698485</v>
      </c>
      <c r="I29" s="331">
        <f>SUM(I5:I28)</f>
        <v>889411.4999999997</v>
      </c>
      <c r="J29" s="332">
        <f t="shared" si="0"/>
        <v>127.3343736801792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10" ht="12.75">
      <c r="A30" s="6">
        <v>23</v>
      </c>
      <c r="B30" s="6" t="s">
        <v>133</v>
      </c>
      <c r="C30" s="392" t="s">
        <v>134</v>
      </c>
      <c r="D30" s="6" t="s">
        <v>135</v>
      </c>
      <c r="E30" s="6" t="s">
        <v>136</v>
      </c>
      <c r="F30" s="4" t="s">
        <v>137</v>
      </c>
      <c r="G30" s="14">
        <v>2220</v>
      </c>
      <c r="H30" s="13">
        <v>2220</v>
      </c>
      <c r="I30" s="13">
        <v>2615.2</v>
      </c>
      <c r="J30" s="272">
        <f t="shared" si="0"/>
        <v>117.8018018018018</v>
      </c>
    </row>
    <row r="31" spans="1:10" ht="12.75">
      <c r="A31" s="6">
        <v>113</v>
      </c>
      <c r="B31" s="6">
        <v>100</v>
      </c>
      <c r="C31" s="392" t="s">
        <v>134</v>
      </c>
      <c r="D31" s="6">
        <v>2324</v>
      </c>
      <c r="E31" s="6">
        <v>5311</v>
      </c>
      <c r="F31" s="4" t="s">
        <v>1297</v>
      </c>
      <c r="G31" s="14">
        <v>0</v>
      </c>
      <c r="H31" s="13">
        <v>0</v>
      </c>
      <c r="I31" s="13">
        <v>22.2</v>
      </c>
      <c r="J31" s="272" t="s">
        <v>777</v>
      </c>
    </row>
    <row r="32" spans="1:10" ht="12.75">
      <c r="A32" s="6">
        <v>98</v>
      </c>
      <c r="B32" s="6">
        <v>100</v>
      </c>
      <c r="C32" s="392" t="s">
        <v>134</v>
      </c>
      <c r="D32" s="6">
        <v>2329</v>
      </c>
      <c r="E32" s="6">
        <v>5311</v>
      </c>
      <c r="F32" s="4" t="s">
        <v>138</v>
      </c>
      <c r="G32" s="14">
        <v>0</v>
      </c>
      <c r="H32" s="13">
        <v>0</v>
      </c>
      <c r="I32" s="13">
        <v>2.2</v>
      </c>
      <c r="J32" s="272" t="s">
        <v>777</v>
      </c>
    </row>
    <row r="33" spans="1:10" ht="12.75">
      <c r="A33" s="6">
        <v>24</v>
      </c>
      <c r="B33" s="6" t="s">
        <v>100</v>
      </c>
      <c r="C33" s="392" t="s">
        <v>101</v>
      </c>
      <c r="D33" s="6" t="s">
        <v>135</v>
      </c>
      <c r="E33" s="6" t="s">
        <v>136</v>
      </c>
      <c r="F33" s="4" t="s">
        <v>137</v>
      </c>
      <c r="G33" s="14">
        <v>50</v>
      </c>
      <c r="H33" s="13">
        <v>50</v>
      </c>
      <c r="I33" s="13">
        <v>138.6</v>
      </c>
      <c r="J33" s="272">
        <f t="shared" si="0"/>
        <v>277.2</v>
      </c>
    </row>
    <row r="34" spans="1:10" ht="12.75">
      <c r="A34" s="6">
        <v>120</v>
      </c>
      <c r="B34" s="6">
        <v>101</v>
      </c>
      <c r="C34" s="392" t="s">
        <v>101</v>
      </c>
      <c r="D34" s="6">
        <v>2324</v>
      </c>
      <c r="E34" s="6">
        <v>3749</v>
      </c>
      <c r="F34" s="4" t="s">
        <v>1297</v>
      </c>
      <c r="G34" s="14">
        <v>0</v>
      </c>
      <c r="H34" s="13">
        <v>0</v>
      </c>
      <c r="I34" s="13">
        <v>0.6</v>
      </c>
      <c r="J34" s="272" t="s">
        <v>777</v>
      </c>
    </row>
    <row r="35" spans="1:10" ht="12.75">
      <c r="A35" s="6">
        <v>25</v>
      </c>
      <c r="B35" s="6" t="s">
        <v>108</v>
      </c>
      <c r="C35" s="392" t="s">
        <v>1598</v>
      </c>
      <c r="D35" s="6" t="s">
        <v>141</v>
      </c>
      <c r="E35" s="6" t="s">
        <v>142</v>
      </c>
      <c r="F35" s="4" t="s">
        <v>143</v>
      </c>
      <c r="G35" s="14">
        <v>4500</v>
      </c>
      <c r="H35" s="13">
        <v>5726</v>
      </c>
      <c r="I35" s="13">
        <v>7311.8</v>
      </c>
      <c r="J35" s="272">
        <f t="shared" si="0"/>
        <v>127.69472581208522</v>
      </c>
    </row>
    <row r="36" spans="1:10" ht="12.75">
      <c r="A36" s="6">
        <v>26</v>
      </c>
      <c r="B36" s="6">
        <v>102</v>
      </c>
      <c r="C36" s="392" t="s">
        <v>1598</v>
      </c>
      <c r="D36" s="6">
        <v>2141</v>
      </c>
      <c r="E36" s="6">
        <v>6310</v>
      </c>
      <c r="F36" s="4" t="s">
        <v>1648</v>
      </c>
      <c r="G36" s="14">
        <v>100</v>
      </c>
      <c r="H36" s="13">
        <v>100</v>
      </c>
      <c r="I36" s="13">
        <v>1.8</v>
      </c>
      <c r="J36" s="272">
        <f t="shared" si="0"/>
        <v>1.8000000000000003</v>
      </c>
    </row>
    <row r="37" spans="1:10" ht="12.75">
      <c r="A37" s="6">
        <v>27</v>
      </c>
      <c r="B37" s="6">
        <v>102</v>
      </c>
      <c r="C37" s="392" t="s">
        <v>1598</v>
      </c>
      <c r="D37" s="6">
        <v>2142</v>
      </c>
      <c r="E37" s="6">
        <v>6171</v>
      </c>
      <c r="F37" s="4" t="s">
        <v>782</v>
      </c>
      <c r="G37" s="14">
        <v>20000</v>
      </c>
      <c r="H37" s="13">
        <v>21626</v>
      </c>
      <c r="I37" s="13">
        <v>39321.8</v>
      </c>
      <c r="J37" s="272">
        <f t="shared" si="0"/>
        <v>181.82650513271062</v>
      </c>
    </row>
    <row r="38" spans="1:10" ht="12.75">
      <c r="A38" s="6">
        <v>28</v>
      </c>
      <c r="B38" s="6">
        <v>102</v>
      </c>
      <c r="C38" s="392" t="s">
        <v>1598</v>
      </c>
      <c r="D38" s="6">
        <v>2142</v>
      </c>
      <c r="E38" s="6">
        <v>6171</v>
      </c>
      <c r="F38" s="4" t="s">
        <v>783</v>
      </c>
      <c r="G38" s="14">
        <v>50</v>
      </c>
      <c r="H38" s="13">
        <v>50</v>
      </c>
      <c r="I38" s="13">
        <v>1558.4</v>
      </c>
      <c r="J38" s="272">
        <f t="shared" si="0"/>
        <v>3116.8</v>
      </c>
    </row>
    <row r="39" spans="1:10" ht="12.75">
      <c r="A39" s="6">
        <v>114</v>
      </c>
      <c r="B39" s="6">
        <v>102</v>
      </c>
      <c r="C39" s="705" t="s">
        <v>1598</v>
      </c>
      <c r="D39" s="6">
        <v>2142</v>
      </c>
      <c r="E39" s="6">
        <v>6171</v>
      </c>
      <c r="F39" s="4" t="s">
        <v>418</v>
      </c>
      <c r="G39" s="14">
        <v>0</v>
      </c>
      <c r="H39" s="13">
        <v>0</v>
      </c>
      <c r="I39" s="13">
        <v>14444.5</v>
      </c>
      <c r="J39" s="272" t="s">
        <v>777</v>
      </c>
    </row>
    <row r="40" spans="1:10" ht="12.75">
      <c r="A40" s="6">
        <v>103</v>
      </c>
      <c r="B40" s="6">
        <v>102</v>
      </c>
      <c r="C40" s="392" t="s">
        <v>1598</v>
      </c>
      <c r="D40" s="6">
        <v>2229</v>
      </c>
      <c r="E40" s="6">
        <v>6402</v>
      </c>
      <c r="F40" s="4" t="s">
        <v>189</v>
      </c>
      <c r="G40" s="14">
        <v>0</v>
      </c>
      <c r="H40" s="13">
        <v>3394.5</v>
      </c>
      <c r="I40" s="13">
        <v>3379.2</v>
      </c>
      <c r="J40" s="272">
        <f t="shared" si="0"/>
        <v>99.54927087936368</v>
      </c>
    </row>
    <row r="41" spans="1:10" ht="12.75">
      <c r="A41" s="6">
        <v>129</v>
      </c>
      <c r="B41" s="6">
        <v>102</v>
      </c>
      <c r="C41" s="392" t="s">
        <v>1598</v>
      </c>
      <c r="D41" s="6">
        <v>2321</v>
      </c>
      <c r="E41" s="6">
        <v>3639</v>
      </c>
      <c r="F41" s="4" t="s">
        <v>440</v>
      </c>
      <c r="G41" s="14">
        <v>0</v>
      </c>
      <c r="H41" s="13">
        <v>0</v>
      </c>
      <c r="I41" s="13">
        <v>468.2</v>
      </c>
      <c r="J41" s="272" t="s">
        <v>777</v>
      </c>
    </row>
    <row r="42" spans="1:10" ht="12.75">
      <c r="A42" s="6">
        <v>106</v>
      </c>
      <c r="B42" s="6">
        <v>102</v>
      </c>
      <c r="C42" s="392" t="s">
        <v>1598</v>
      </c>
      <c r="D42" s="6">
        <v>2324</v>
      </c>
      <c r="E42" s="6">
        <v>3639</v>
      </c>
      <c r="F42" s="4" t="s">
        <v>1297</v>
      </c>
      <c r="G42" s="14">
        <v>0</v>
      </c>
      <c r="H42" s="13">
        <v>0</v>
      </c>
      <c r="I42" s="13">
        <v>80.7</v>
      </c>
      <c r="J42" s="272" t="s">
        <v>777</v>
      </c>
    </row>
    <row r="43" spans="1:10" ht="12.75">
      <c r="A43" s="6">
        <v>29</v>
      </c>
      <c r="B43" s="6">
        <v>102</v>
      </c>
      <c r="C43" s="392" t="s">
        <v>1598</v>
      </c>
      <c r="D43" s="6">
        <v>2329</v>
      </c>
      <c r="E43" s="6">
        <v>2140</v>
      </c>
      <c r="F43" s="4" t="s">
        <v>190</v>
      </c>
      <c r="G43" s="14">
        <v>3500</v>
      </c>
      <c r="H43" s="13">
        <v>3500</v>
      </c>
      <c r="I43" s="13">
        <v>4025.8</v>
      </c>
      <c r="J43" s="272">
        <f t="shared" si="0"/>
        <v>115.02285714285713</v>
      </c>
    </row>
    <row r="44" spans="1:10" ht="12.75">
      <c r="A44" s="6">
        <v>30</v>
      </c>
      <c r="B44" s="6">
        <v>102</v>
      </c>
      <c r="C44" s="392" t="s">
        <v>1598</v>
      </c>
      <c r="D44" s="6">
        <v>2329</v>
      </c>
      <c r="E44" s="6">
        <v>3639</v>
      </c>
      <c r="F44" s="4" t="s">
        <v>191</v>
      </c>
      <c r="G44" s="14">
        <v>350</v>
      </c>
      <c r="H44" s="13">
        <v>350</v>
      </c>
      <c r="I44" s="13">
        <v>266</v>
      </c>
      <c r="J44" s="272">
        <f t="shared" si="0"/>
        <v>76</v>
      </c>
    </row>
    <row r="45" spans="1:10" ht="12.75">
      <c r="A45" s="6">
        <v>31</v>
      </c>
      <c r="B45" s="6">
        <v>102</v>
      </c>
      <c r="C45" s="392" t="s">
        <v>1598</v>
      </c>
      <c r="D45" s="6">
        <v>2329</v>
      </c>
      <c r="E45" s="6">
        <v>3639</v>
      </c>
      <c r="F45" s="4" t="s">
        <v>192</v>
      </c>
      <c r="G45" s="14">
        <v>70</v>
      </c>
      <c r="H45" s="13">
        <v>70</v>
      </c>
      <c r="I45" s="13">
        <v>218.5</v>
      </c>
      <c r="J45" s="272">
        <f t="shared" si="0"/>
        <v>312.14285714285717</v>
      </c>
    </row>
    <row r="46" spans="1:10" ht="12.75">
      <c r="A46" s="6">
        <v>90</v>
      </c>
      <c r="B46" s="6">
        <v>102</v>
      </c>
      <c r="C46" s="392" t="s">
        <v>1598</v>
      </c>
      <c r="D46" s="6">
        <v>2329</v>
      </c>
      <c r="E46" s="6">
        <v>3639</v>
      </c>
      <c r="F46" s="4" t="s">
        <v>193</v>
      </c>
      <c r="G46" s="14">
        <v>0</v>
      </c>
      <c r="H46" s="13">
        <v>0</v>
      </c>
      <c r="I46" s="13">
        <v>497.3</v>
      </c>
      <c r="J46" s="272" t="s">
        <v>777</v>
      </c>
    </row>
    <row r="47" spans="1:10" ht="12.75">
      <c r="A47" s="6">
        <v>134</v>
      </c>
      <c r="B47" s="6">
        <v>102</v>
      </c>
      <c r="C47" s="392" t="s">
        <v>1598</v>
      </c>
      <c r="D47" s="6">
        <v>2451</v>
      </c>
      <c r="E47" s="6"/>
      <c r="F47" s="4" t="s">
        <v>603</v>
      </c>
      <c r="G47" s="14">
        <v>0</v>
      </c>
      <c r="H47" s="13">
        <v>0</v>
      </c>
      <c r="I47" s="13">
        <v>30</v>
      </c>
      <c r="J47" s="272" t="s">
        <v>777</v>
      </c>
    </row>
    <row r="48" spans="1:10" ht="12.75">
      <c r="A48" s="6">
        <v>32</v>
      </c>
      <c r="B48" s="6">
        <v>102</v>
      </c>
      <c r="C48" s="392" t="s">
        <v>1598</v>
      </c>
      <c r="D48" s="6">
        <v>2460</v>
      </c>
      <c r="E48" s="6"/>
      <c r="F48" s="4" t="s">
        <v>718</v>
      </c>
      <c r="G48" s="14">
        <v>15500</v>
      </c>
      <c r="H48" s="13">
        <v>15500</v>
      </c>
      <c r="I48" s="13">
        <v>14818</v>
      </c>
      <c r="J48" s="272">
        <f t="shared" si="0"/>
        <v>95.6</v>
      </c>
    </row>
    <row r="49" spans="1:10" ht="12.75">
      <c r="A49" s="6">
        <v>33</v>
      </c>
      <c r="B49" s="6">
        <v>102</v>
      </c>
      <c r="C49" s="392" t="s">
        <v>1598</v>
      </c>
      <c r="D49" s="6">
        <v>2460</v>
      </c>
      <c r="E49" s="6"/>
      <c r="F49" s="4" t="s">
        <v>194</v>
      </c>
      <c r="G49" s="13">
        <v>80</v>
      </c>
      <c r="H49" s="13">
        <v>80</v>
      </c>
      <c r="I49" s="13">
        <v>69.5</v>
      </c>
      <c r="J49" s="272">
        <f t="shared" si="0"/>
        <v>86.875</v>
      </c>
    </row>
    <row r="50" spans="1:10" ht="12.75">
      <c r="A50" s="6">
        <v>34</v>
      </c>
      <c r="B50" s="6">
        <v>104</v>
      </c>
      <c r="C50" s="392" t="s">
        <v>527</v>
      </c>
      <c r="D50" s="6" t="s">
        <v>153</v>
      </c>
      <c r="E50" s="6" t="s">
        <v>155</v>
      </c>
      <c r="F50" s="4" t="s">
        <v>1649</v>
      </c>
      <c r="G50" s="14">
        <v>85</v>
      </c>
      <c r="H50" s="13">
        <v>85</v>
      </c>
      <c r="I50" s="13">
        <v>103.3</v>
      </c>
      <c r="J50" s="272">
        <f t="shared" si="0"/>
        <v>121.52941176470588</v>
      </c>
    </row>
    <row r="51" spans="1:10" ht="12.75">
      <c r="A51" s="6">
        <v>35</v>
      </c>
      <c r="B51" s="6">
        <v>104</v>
      </c>
      <c r="C51" s="392" t="s">
        <v>527</v>
      </c>
      <c r="D51" s="6">
        <v>2111</v>
      </c>
      <c r="E51" s="6">
        <v>2140</v>
      </c>
      <c r="F51" s="4" t="s">
        <v>717</v>
      </c>
      <c r="G51" s="14">
        <v>70</v>
      </c>
      <c r="H51" s="13">
        <v>70</v>
      </c>
      <c r="I51" s="13">
        <v>94.6</v>
      </c>
      <c r="J51" s="272">
        <f t="shared" si="0"/>
        <v>135.14285714285714</v>
      </c>
    </row>
    <row r="52" spans="1:10" ht="12.75">
      <c r="A52" s="6">
        <v>36</v>
      </c>
      <c r="B52" s="6">
        <v>104</v>
      </c>
      <c r="C52" s="392" t="s">
        <v>527</v>
      </c>
      <c r="D52" s="6">
        <v>2112</v>
      </c>
      <c r="E52" s="6">
        <v>2140</v>
      </c>
      <c r="F52" s="4" t="s">
        <v>698</v>
      </c>
      <c r="G52" s="14">
        <v>450</v>
      </c>
      <c r="H52" s="13">
        <v>184.3</v>
      </c>
      <c r="I52" s="13">
        <v>184.3</v>
      </c>
      <c r="J52" s="272">
        <f t="shared" si="0"/>
        <v>100</v>
      </c>
    </row>
    <row r="53" spans="1:10" ht="12.75">
      <c r="A53" s="6">
        <v>37</v>
      </c>
      <c r="B53" s="6">
        <v>104</v>
      </c>
      <c r="C53" s="392" t="s">
        <v>527</v>
      </c>
      <c r="D53" s="6">
        <v>2329</v>
      </c>
      <c r="E53" s="6">
        <v>2140</v>
      </c>
      <c r="F53" s="4" t="s">
        <v>138</v>
      </c>
      <c r="G53" s="14">
        <v>1000</v>
      </c>
      <c r="H53" s="13">
        <v>366.5</v>
      </c>
      <c r="I53" s="13">
        <v>366.5</v>
      </c>
      <c r="J53" s="272">
        <f t="shared" si="0"/>
        <v>100</v>
      </c>
    </row>
    <row r="54" spans="1:10" ht="12.75">
      <c r="A54" s="6">
        <v>38</v>
      </c>
      <c r="B54" s="6">
        <v>104</v>
      </c>
      <c r="C54" s="392" t="s">
        <v>527</v>
      </c>
      <c r="D54" s="6">
        <v>2329</v>
      </c>
      <c r="E54" s="6">
        <v>3639</v>
      </c>
      <c r="F54" s="4" t="s">
        <v>195</v>
      </c>
      <c r="G54" s="14">
        <v>100</v>
      </c>
      <c r="H54" s="13">
        <v>0</v>
      </c>
      <c r="I54" s="13">
        <v>0</v>
      </c>
      <c r="J54" s="272" t="s">
        <v>777</v>
      </c>
    </row>
    <row r="55" spans="1:10" ht="12.75">
      <c r="A55" s="6">
        <v>39</v>
      </c>
      <c r="B55" s="6">
        <v>104</v>
      </c>
      <c r="C55" s="392" t="s">
        <v>527</v>
      </c>
      <c r="D55" s="6">
        <v>2329</v>
      </c>
      <c r="E55" s="6">
        <v>3319</v>
      </c>
      <c r="F55" s="4" t="s">
        <v>1650</v>
      </c>
      <c r="G55" s="14">
        <v>250</v>
      </c>
      <c r="H55" s="13">
        <v>250</v>
      </c>
      <c r="I55" s="13">
        <v>250</v>
      </c>
      <c r="J55" s="272">
        <f t="shared" si="0"/>
        <v>100</v>
      </c>
    </row>
    <row r="56" spans="1:10" ht="12.75">
      <c r="A56" s="6">
        <v>39</v>
      </c>
      <c r="B56" s="6">
        <v>104</v>
      </c>
      <c r="C56" s="4" t="s">
        <v>1486</v>
      </c>
      <c r="D56" s="6">
        <v>2329</v>
      </c>
      <c r="E56" s="6">
        <v>3319</v>
      </c>
      <c r="F56" s="4" t="s">
        <v>1650</v>
      </c>
      <c r="G56" s="14">
        <v>0</v>
      </c>
      <c r="H56" s="13">
        <v>135</v>
      </c>
      <c r="I56" s="13">
        <v>135.4</v>
      </c>
      <c r="J56" s="272">
        <f t="shared" si="0"/>
        <v>100.2962962962963</v>
      </c>
    </row>
    <row r="57" spans="1:10" ht="12.75">
      <c r="A57" s="6">
        <v>132</v>
      </c>
      <c r="B57" s="6">
        <v>104</v>
      </c>
      <c r="C57" s="4" t="s">
        <v>1486</v>
      </c>
      <c r="D57" s="6">
        <v>2111</v>
      </c>
      <c r="E57" s="6">
        <v>3319</v>
      </c>
      <c r="F57" s="4" t="s">
        <v>140</v>
      </c>
      <c r="G57" s="14">
        <v>0</v>
      </c>
      <c r="H57" s="13">
        <v>0</v>
      </c>
      <c r="I57" s="13">
        <v>0.5</v>
      </c>
      <c r="J57" s="272" t="s">
        <v>777</v>
      </c>
    </row>
    <row r="58" spans="1:10" ht="12.75">
      <c r="A58" s="6">
        <v>78</v>
      </c>
      <c r="B58" s="6">
        <v>105</v>
      </c>
      <c r="C58" s="392" t="s">
        <v>147</v>
      </c>
      <c r="D58" s="6">
        <v>2324</v>
      </c>
      <c r="E58" s="6">
        <v>3111</v>
      </c>
      <c r="F58" s="4" t="s">
        <v>495</v>
      </c>
      <c r="G58" s="14">
        <v>0</v>
      </c>
      <c r="H58" s="13">
        <v>303.1</v>
      </c>
      <c r="I58" s="13">
        <v>303.1</v>
      </c>
      <c r="J58" s="272">
        <f t="shared" si="0"/>
        <v>100</v>
      </c>
    </row>
    <row r="59" spans="1:10" ht="12.75">
      <c r="A59" s="6">
        <v>79</v>
      </c>
      <c r="B59" s="6">
        <v>105</v>
      </c>
      <c r="C59" s="392" t="s">
        <v>147</v>
      </c>
      <c r="D59" s="6">
        <v>2324</v>
      </c>
      <c r="E59" s="6">
        <v>3113</v>
      </c>
      <c r="F59" s="4" t="s">
        <v>495</v>
      </c>
      <c r="G59" s="14">
        <v>0</v>
      </c>
      <c r="H59" s="13">
        <v>39.6</v>
      </c>
      <c r="I59" s="13">
        <v>39.6</v>
      </c>
      <c r="J59" s="272">
        <f t="shared" si="0"/>
        <v>100</v>
      </c>
    </row>
    <row r="60" spans="1:10" ht="12.75">
      <c r="A60" s="6">
        <v>80</v>
      </c>
      <c r="B60" s="6">
        <v>105</v>
      </c>
      <c r="C60" s="392" t="s">
        <v>147</v>
      </c>
      <c r="D60" s="6">
        <v>2324</v>
      </c>
      <c r="E60" s="6">
        <v>3141</v>
      </c>
      <c r="F60" s="4" t="s">
        <v>495</v>
      </c>
      <c r="G60" s="14">
        <v>0</v>
      </c>
      <c r="H60" s="13">
        <v>93.1</v>
      </c>
      <c r="I60" s="13">
        <v>93.1</v>
      </c>
      <c r="J60" s="272">
        <f t="shared" si="0"/>
        <v>100</v>
      </c>
    </row>
    <row r="61" spans="1:10" ht="12.75">
      <c r="A61" s="6">
        <v>77</v>
      </c>
      <c r="B61" s="6">
        <v>105</v>
      </c>
      <c r="C61" s="392" t="s">
        <v>147</v>
      </c>
      <c r="D61" s="6">
        <v>2324</v>
      </c>
      <c r="E61" s="6">
        <v>3639</v>
      </c>
      <c r="F61" s="4" t="s">
        <v>1297</v>
      </c>
      <c r="G61" s="14">
        <v>0</v>
      </c>
      <c r="H61" s="13">
        <v>0.8</v>
      </c>
      <c r="I61" s="13">
        <v>0.8</v>
      </c>
      <c r="J61" s="272">
        <f t="shared" si="0"/>
        <v>100</v>
      </c>
    </row>
    <row r="62" spans="1:10" ht="12.75">
      <c r="A62" s="6">
        <v>76</v>
      </c>
      <c r="B62" s="6">
        <v>105</v>
      </c>
      <c r="C62" s="392" t="s">
        <v>147</v>
      </c>
      <c r="D62" s="6">
        <v>2329</v>
      </c>
      <c r="E62" s="6">
        <v>3639</v>
      </c>
      <c r="F62" s="4" t="s">
        <v>193</v>
      </c>
      <c r="G62" s="14">
        <v>0</v>
      </c>
      <c r="H62" s="13">
        <v>132.5</v>
      </c>
      <c r="I62" s="13">
        <v>185.9</v>
      </c>
      <c r="J62" s="272">
        <f t="shared" si="0"/>
        <v>140.30188679245285</v>
      </c>
    </row>
    <row r="63" spans="1:10" ht="12.75">
      <c r="A63" s="6">
        <v>133</v>
      </c>
      <c r="B63" s="6">
        <v>105</v>
      </c>
      <c r="C63" s="4" t="s">
        <v>147</v>
      </c>
      <c r="D63" s="6">
        <v>2321</v>
      </c>
      <c r="E63" s="6">
        <v>3421</v>
      </c>
      <c r="F63" s="4" t="s">
        <v>440</v>
      </c>
      <c r="G63" s="14">
        <v>0</v>
      </c>
      <c r="H63" s="13">
        <v>1000</v>
      </c>
      <c r="I63" s="13">
        <v>2000</v>
      </c>
      <c r="J63" s="272">
        <f t="shared" si="0"/>
        <v>200</v>
      </c>
    </row>
    <row r="64" spans="1:10" ht="12.75">
      <c r="A64" s="6">
        <v>40</v>
      </c>
      <c r="B64" s="6" t="s">
        <v>151</v>
      </c>
      <c r="C64" s="392" t="s">
        <v>152</v>
      </c>
      <c r="D64" s="6" t="s">
        <v>153</v>
      </c>
      <c r="E64" s="6" t="s">
        <v>154</v>
      </c>
      <c r="F64" s="4" t="s">
        <v>1651</v>
      </c>
      <c r="G64" s="14">
        <v>320</v>
      </c>
      <c r="H64" s="13">
        <v>320</v>
      </c>
      <c r="I64" s="13">
        <v>348.9</v>
      </c>
      <c r="J64" s="272">
        <f t="shared" si="0"/>
        <v>109.03125</v>
      </c>
    </row>
    <row r="65" spans="1:10" ht="12.75">
      <c r="A65" s="6">
        <v>41</v>
      </c>
      <c r="B65" s="6" t="s">
        <v>151</v>
      </c>
      <c r="C65" s="392" t="s">
        <v>152</v>
      </c>
      <c r="D65" s="6" t="s">
        <v>148</v>
      </c>
      <c r="E65" s="6">
        <v>3539</v>
      </c>
      <c r="F65" s="4" t="s">
        <v>145</v>
      </c>
      <c r="G65" s="14">
        <v>100</v>
      </c>
      <c r="H65" s="13">
        <v>100</v>
      </c>
      <c r="I65" s="13">
        <v>100</v>
      </c>
      <c r="J65" s="272">
        <f t="shared" si="0"/>
        <v>100</v>
      </c>
    </row>
    <row r="66" spans="1:10" ht="12.75">
      <c r="A66" s="6">
        <v>42</v>
      </c>
      <c r="B66" s="6">
        <v>106</v>
      </c>
      <c r="C66" s="392" t="s">
        <v>152</v>
      </c>
      <c r="D66" s="6">
        <v>2324</v>
      </c>
      <c r="E66" s="6">
        <v>4193</v>
      </c>
      <c r="F66" s="4" t="s">
        <v>1652</v>
      </c>
      <c r="G66" s="14">
        <v>12</v>
      </c>
      <c r="H66" s="13">
        <v>12</v>
      </c>
      <c r="I66" s="13">
        <v>12</v>
      </c>
      <c r="J66" s="272">
        <f t="shared" si="0"/>
        <v>100</v>
      </c>
    </row>
    <row r="67" spans="1:10" ht="12.75">
      <c r="A67" s="6">
        <v>93</v>
      </c>
      <c r="B67" s="6">
        <v>106</v>
      </c>
      <c r="C67" s="392" t="s">
        <v>152</v>
      </c>
      <c r="D67" s="6">
        <v>2324</v>
      </c>
      <c r="E67" s="6">
        <v>4319</v>
      </c>
      <c r="F67" s="4" t="s">
        <v>1297</v>
      </c>
      <c r="G67" s="14">
        <v>0</v>
      </c>
      <c r="H67" s="13">
        <v>0</v>
      </c>
      <c r="I67" s="13">
        <v>55.7</v>
      </c>
      <c r="J67" s="272" t="s">
        <v>777</v>
      </c>
    </row>
    <row r="68" spans="1:10" ht="12.75">
      <c r="A68" s="6">
        <v>88</v>
      </c>
      <c r="B68" s="6">
        <v>106</v>
      </c>
      <c r="C68" s="392" t="s">
        <v>152</v>
      </c>
      <c r="D68" s="6">
        <v>2329</v>
      </c>
      <c r="E68" s="6">
        <v>4339</v>
      </c>
      <c r="F68" s="4" t="s">
        <v>193</v>
      </c>
      <c r="G68" s="14">
        <v>0</v>
      </c>
      <c r="H68" s="13">
        <v>0</v>
      </c>
      <c r="I68" s="13">
        <v>20.5</v>
      </c>
      <c r="J68" s="272" t="s">
        <v>777</v>
      </c>
    </row>
    <row r="69" spans="1:10" ht="12.75">
      <c r="A69" s="6">
        <v>43</v>
      </c>
      <c r="B69" s="6">
        <v>108</v>
      </c>
      <c r="C69" s="392" t="s">
        <v>128</v>
      </c>
      <c r="D69" s="6">
        <v>2111</v>
      </c>
      <c r="E69" s="6">
        <v>6171</v>
      </c>
      <c r="F69" s="4" t="s">
        <v>1653</v>
      </c>
      <c r="G69" s="14">
        <v>12</v>
      </c>
      <c r="H69" s="13">
        <v>12</v>
      </c>
      <c r="I69" s="13">
        <v>30.6</v>
      </c>
      <c r="J69" s="272">
        <f t="shared" si="0"/>
        <v>255.00000000000003</v>
      </c>
    </row>
    <row r="70" spans="1:10" ht="12.75">
      <c r="A70" s="6">
        <v>44</v>
      </c>
      <c r="B70" s="6" t="s">
        <v>127</v>
      </c>
      <c r="C70" s="392" t="s">
        <v>128</v>
      </c>
      <c r="D70" s="6" t="s">
        <v>148</v>
      </c>
      <c r="E70" s="6">
        <v>6171</v>
      </c>
      <c r="F70" s="4" t="s">
        <v>145</v>
      </c>
      <c r="G70" s="14">
        <v>1000</v>
      </c>
      <c r="H70" s="13">
        <v>1000</v>
      </c>
      <c r="I70" s="13">
        <v>1910.2</v>
      </c>
      <c r="J70" s="272">
        <f t="shared" si="0"/>
        <v>191.02</v>
      </c>
    </row>
    <row r="71" spans="1:10" ht="12.75">
      <c r="A71" s="6">
        <v>45</v>
      </c>
      <c r="B71" s="6">
        <v>108</v>
      </c>
      <c r="C71" s="392" t="s">
        <v>128</v>
      </c>
      <c r="D71" s="6">
        <v>2310</v>
      </c>
      <c r="E71" s="6">
        <v>6171</v>
      </c>
      <c r="F71" s="4" t="s">
        <v>784</v>
      </c>
      <c r="G71" s="14">
        <v>200</v>
      </c>
      <c r="H71" s="13">
        <v>200</v>
      </c>
      <c r="I71" s="13">
        <v>402.4</v>
      </c>
      <c r="J71" s="272">
        <f t="shared" si="0"/>
        <v>201.2</v>
      </c>
    </row>
    <row r="72" spans="1:10" ht="12.75">
      <c r="A72" s="6">
        <v>128</v>
      </c>
      <c r="B72" s="6">
        <v>108</v>
      </c>
      <c r="C72" s="392" t="s">
        <v>128</v>
      </c>
      <c r="D72" s="6">
        <v>2322</v>
      </c>
      <c r="E72" s="6">
        <v>6171</v>
      </c>
      <c r="F72" s="4" t="s">
        <v>1289</v>
      </c>
      <c r="G72" s="14">
        <v>0</v>
      </c>
      <c r="H72" s="13">
        <v>0</v>
      </c>
      <c r="I72" s="13">
        <v>5.6</v>
      </c>
      <c r="J72" s="272" t="s">
        <v>777</v>
      </c>
    </row>
    <row r="73" spans="1:10" ht="12.75">
      <c r="A73" s="6">
        <v>86</v>
      </c>
      <c r="B73" s="6">
        <v>108</v>
      </c>
      <c r="C73" s="392" t="s">
        <v>128</v>
      </c>
      <c r="D73" s="6">
        <v>2324</v>
      </c>
      <c r="E73" s="6">
        <v>6171</v>
      </c>
      <c r="F73" s="4" t="s">
        <v>1297</v>
      </c>
      <c r="G73" s="14">
        <v>0</v>
      </c>
      <c r="H73" s="13">
        <v>0</v>
      </c>
      <c r="I73" s="13">
        <v>633.1</v>
      </c>
      <c r="J73" s="272" t="s">
        <v>777</v>
      </c>
    </row>
    <row r="74" spans="1:10" ht="12.75">
      <c r="A74" s="6">
        <v>99</v>
      </c>
      <c r="B74" s="6">
        <v>108</v>
      </c>
      <c r="C74" s="392" t="s">
        <v>128</v>
      </c>
      <c r="D74" s="6">
        <v>2329</v>
      </c>
      <c r="E74" s="6">
        <v>6171</v>
      </c>
      <c r="F74" s="4" t="s">
        <v>193</v>
      </c>
      <c r="G74" s="14">
        <v>0</v>
      </c>
      <c r="H74" s="13">
        <v>0</v>
      </c>
      <c r="I74" s="13">
        <v>158.6</v>
      </c>
      <c r="J74" s="272" t="s">
        <v>777</v>
      </c>
    </row>
    <row r="75" spans="1:10" ht="12.75">
      <c r="A75" s="6">
        <v>46</v>
      </c>
      <c r="B75" s="6">
        <v>110</v>
      </c>
      <c r="C75" s="392" t="s">
        <v>528</v>
      </c>
      <c r="D75" s="6" t="s">
        <v>135</v>
      </c>
      <c r="E75" s="6" t="s">
        <v>136</v>
      </c>
      <c r="F75" s="4" t="s">
        <v>137</v>
      </c>
      <c r="G75" s="14">
        <v>250</v>
      </c>
      <c r="H75" s="13">
        <v>250</v>
      </c>
      <c r="I75" s="13">
        <v>245.1</v>
      </c>
      <c r="J75" s="272">
        <f t="shared" si="0"/>
        <v>98.03999999999999</v>
      </c>
    </row>
    <row r="76" spans="1:10" ht="12.75">
      <c r="A76" s="6">
        <v>130</v>
      </c>
      <c r="B76" s="6">
        <v>111</v>
      </c>
      <c r="C76" s="392" t="s">
        <v>1505</v>
      </c>
      <c r="D76" s="6">
        <v>2329</v>
      </c>
      <c r="E76" s="6">
        <v>3635</v>
      </c>
      <c r="F76" s="4" t="s">
        <v>193</v>
      </c>
      <c r="G76" s="14">
        <v>0</v>
      </c>
      <c r="H76" s="13">
        <v>0</v>
      </c>
      <c r="I76" s="13">
        <v>5.5</v>
      </c>
      <c r="J76" s="272" t="s">
        <v>777</v>
      </c>
    </row>
    <row r="77" spans="1:10" ht="12.75">
      <c r="A77" s="6">
        <v>94</v>
      </c>
      <c r="B77" s="6">
        <v>112</v>
      </c>
      <c r="C77" s="392" t="s">
        <v>607</v>
      </c>
      <c r="D77" s="6">
        <v>2324</v>
      </c>
      <c r="E77" s="6">
        <v>3635</v>
      </c>
      <c r="F77" s="4" t="s">
        <v>1297</v>
      </c>
      <c r="G77" s="14">
        <v>0</v>
      </c>
      <c r="H77" s="13">
        <v>0</v>
      </c>
      <c r="I77" s="13">
        <v>822.2</v>
      </c>
      <c r="J77" s="272" t="s">
        <v>777</v>
      </c>
    </row>
    <row r="78" spans="1:10" ht="12.75">
      <c r="A78" s="6">
        <v>109</v>
      </c>
      <c r="B78" s="6">
        <v>112</v>
      </c>
      <c r="C78" s="392" t="s">
        <v>607</v>
      </c>
      <c r="D78" s="6">
        <v>2329</v>
      </c>
      <c r="E78" s="6">
        <v>6171</v>
      </c>
      <c r="F78" s="4" t="s">
        <v>193</v>
      </c>
      <c r="G78" s="14">
        <v>0</v>
      </c>
      <c r="H78" s="13">
        <v>0</v>
      </c>
      <c r="I78" s="13">
        <v>324.3</v>
      </c>
      <c r="J78" s="272" t="s">
        <v>777</v>
      </c>
    </row>
    <row r="79" spans="1:10" ht="12.75">
      <c r="A79" s="6">
        <v>47</v>
      </c>
      <c r="B79" s="6" t="s">
        <v>129</v>
      </c>
      <c r="C79" s="392" t="s">
        <v>130</v>
      </c>
      <c r="D79" s="6" t="s">
        <v>135</v>
      </c>
      <c r="E79" s="6" t="s">
        <v>136</v>
      </c>
      <c r="F79" s="4" t="s">
        <v>137</v>
      </c>
      <c r="G79" s="14">
        <v>800</v>
      </c>
      <c r="H79" s="13">
        <v>800</v>
      </c>
      <c r="I79" s="13">
        <v>393.4</v>
      </c>
      <c r="J79" s="272">
        <f t="shared" si="0"/>
        <v>49.175</v>
      </c>
    </row>
    <row r="80" spans="1:10" ht="12.75">
      <c r="A80" s="6">
        <v>48</v>
      </c>
      <c r="B80" s="18">
        <v>114</v>
      </c>
      <c r="C80" s="387" t="s">
        <v>157</v>
      </c>
      <c r="D80" s="10">
        <v>2329</v>
      </c>
      <c r="E80" s="10">
        <v>3612</v>
      </c>
      <c r="F80" s="4" t="s">
        <v>138</v>
      </c>
      <c r="G80" s="14">
        <v>10</v>
      </c>
      <c r="H80" s="13">
        <v>10</v>
      </c>
      <c r="I80" s="13">
        <v>42.3</v>
      </c>
      <c r="J80" s="272">
        <f t="shared" si="0"/>
        <v>422.99999999999994</v>
      </c>
    </row>
    <row r="81" spans="1:10" ht="12.75">
      <c r="A81" s="6">
        <v>49</v>
      </c>
      <c r="B81" s="6" t="s">
        <v>156</v>
      </c>
      <c r="C81" s="392" t="s">
        <v>157</v>
      </c>
      <c r="D81" s="6" t="s">
        <v>158</v>
      </c>
      <c r="E81" s="6">
        <v>3639</v>
      </c>
      <c r="F81" s="4" t="s">
        <v>159</v>
      </c>
      <c r="G81" s="14">
        <v>2600</v>
      </c>
      <c r="H81" s="13">
        <v>2600</v>
      </c>
      <c r="I81" s="13">
        <v>2458.8</v>
      </c>
      <c r="J81" s="272">
        <f t="shared" si="0"/>
        <v>94.56923076923077</v>
      </c>
    </row>
    <row r="82" spans="1:10" ht="12.75">
      <c r="A82" s="6">
        <v>50</v>
      </c>
      <c r="B82" s="6" t="s">
        <v>156</v>
      </c>
      <c r="C82" s="392" t="s">
        <v>157</v>
      </c>
      <c r="D82" s="6">
        <v>2132</v>
      </c>
      <c r="E82" s="6">
        <v>3639</v>
      </c>
      <c r="F82" s="4" t="s">
        <v>1593</v>
      </c>
      <c r="G82" s="14">
        <v>450</v>
      </c>
      <c r="H82" s="13">
        <v>450</v>
      </c>
      <c r="I82" s="13">
        <v>552.6</v>
      </c>
      <c r="J82" s="272">
        <f t="shared" si="0"/>
        <v>122.8</v>
      </c>
    </row>
    <row r="83" spans="1:10" ht="12.75">
      <c r="A83" s="6">
        <v>119</v>
      </c>
      <c r="B83" s="6">
        <v>114</v>
      </c>
      <c r="C83" s="392" t="s">
        <v>157</v>
      </c>
      <c r="D83" s="6" t="s">
        <v>135</v>
      </c>
      <c r="E83" s="6" t="s">
        <v>136</v>
      </c>
      <c r="F83" s="4" t="s">
        <v>137</v>
      </c>
      <c r="G83" s="14">
        <v>0</v>
      </c>
      <c r="H83" s="13">
        <v>300</v>
      </c>
      <c r="I83" s="13">
        <v>300</v>
      </c>
      <c r="J83" s="272">
        <f t="shared" si="0"/>
        <v>100</v>
      </c>
    </row>
    <row r="84" spans="1:10" ht="12.75">
      <c r="A84" s="6">
        <v>51</v>
      </c>
      <c r="B84" s="6">
        <v>115</v>
      </c>
      <c r="C84" s="392" t="s">
        <v>160</v>
      </c>
      <c r="D84" s="6" t="s">
        <v>153</v>
      </c>
      <c r="E84" s="6" t="s">
        <v>161</v>
      </c>
      <c r="F84" s="4" t="s">
        <v>1727</v>
      </c>
      <c r="G84" s="14">
        <v>7000</v>
      </c>
      <c r="H84" s="13">
        <v>7000</v>
      </c>
      <c r="I84" s="13">
        <v>6428.6</v>
      </c>
      <c r="J84" s="272">
        <f>(I84/H84)*100</f>
        <v>91.83714285714287</v>
      </c>
    </row>
    <row r="85" spans="1:10" ht="12.75">
      <c r="A85" s="6">
        <v>52</v>
      </c>
      <c r="B85" s="6">
        <v>115</v>
      </c>
      <c r="C85" s="392" t="s">
        <v>160</v>
      </c>
      <c r="D85" s="6">
        <v>2111</v>
      </c>
      <c r="E85" s="6">
        <v>2212</v>
      </c>
      <c r="F85" s="4" t="s">
        <v>1728</v>
      </c>
      <c r="G85" s="14">
        <v>350</v>
      </c>
      <c r="H85" s="13">
        <v>350</v>
      </c>
      <c r="I85" s="13">
        <v>334.2</v>
      </c>
      <c r="J85" s="272">
        <f>(I85/H85)*100</f>
        <v>95.48571428571428</v>
      </c>
    </row>
    <row r="86" spans="1:10" ht="12.75">
      <c r="A86" s="10">
        <v>105</v>
      </c>
      <c r="B86" s="10">
        <v>115</v>
      </c>
      <c r="C86" s="392" t="s">
        <v>160</v>
      </c>
      <c r="D86" s="6">
        <v>2111</v>
      </c>
      <c r="E86" s="6">
        <v>2212</v>
      </c>
      <c r="F86" s="4" t="s">
        <v>1744</v>
      </c>
      <c r="G86" s="13">
        <v>0</v>
      </c>
      <c r="H86" s="13">
        <v>0</v>
      </c>
      <c r="I86" s="13">
        <v>23</v>
      </c>
      <c r="J86" s="302" t="s">
        <v>777</v>
      </c>
    </row>
    <row r="87" spans="1:10" ht="12.75">
      <c r="A87" s="6">
        <v>53</v>
      </c>
      <c r="B87" s="6" t="s">
        <v>162</v>
      </c>
      <c r="C87" s="392" t="s">
        <v>160</v>
      </c>
      <c r="D87" s="6" t="s">
        <v>148</v>
      </c>
      <c r="E87" s="6">
        <v>2212</v>
      </c>
      <c r="F87" s="4" t="s">
        <v>196</v>
      </c>
      <c r="G87" s="14">
        <v>4500</v>
      </c>
      <c r="H87" s="13">
        <v>4500</v>
      </c>
      <c r="I87" s="13">
        <v>4274.5</v>
      </c>
      <c r="J87" s="272">
        <f t="shared" si="0"/>
        <v>94.9888888888889</v>
      </c>
    </row>
    <row r="88" spans="1:10" ht="12.75">
      <c r="A88" s="6">
        <v>54</v>
      </c>
      <c r="B88" s="6">
        <v>115</v>
      </c>
      <c r="C88" s="392" t="s">
        <v>160</v>
      </c>
      <c r="D88" s="6">
        <v>2132</v>
      </c>
      <c r="E88" s="6">
        <v>2212</v>
      </c>
      <c r="F88" s="4" t="s">
        <v>1729</v>
      </c>
      <c r="G88" s="14">
        <v>950</v>
      </c>
      <c r="H88" s="13">
        <v>950</v>
      </c>
      <c r="I88" s="13">
        <v>1195</v>
      </c>
      <c r="J88" s="272">
        <f t="shared" si="0"/>
        <v>125.78947368421052</v>
      </c>
    </row>
    <row r="89" spans="1:10" ht="12.75">
      <c r="A89" s="6">
        <v>55</v>
      </c>
      <c r="B89" s="6" t="s">
        <v>162</v>
      </c>
      <c r="C89" s="392" t="s">
        <v>160</v>
      </c>
      <c r="D89" s="6" t="s">
        <v>148</v>
      </c>
      <c r="E89" s="6">
        <v>3639</v>
      </c>
      <c r="F89" s="4" t="s">
        <v>1730</v>
      </c>
      <c r="G89" s="14">
        <v>30000</v>
      </c>
      <c r="H89" s="13">
        <v>34067</v>
      </c>
      <c r="I89" s="13">
        <v>38723</v>
      </c>
      <c r="J89" s="272">
        <f>(I89/H89)*100</f>
        <v>113.66718525259047</v>
      </c>
    </row>
    <row r="90" spans="1:10" ht="12.75">
      <c r="A90" s="6">
        <v>56</v>
      </c>
      <c r="B90" s="6">
        <v>115</v>
      </c>
      <c r="C90" s="392" t="s">
        <v>160</v>
      </c>
      <c r="D90" s="6">
        <v>2132</v>
      </c>
      <c r="E90" s="6">
        <v>3639</v>
      </c>
      <c r="F90" s="4" t="s">
        <v>1731</v>
      </c>
      <c r="G90" s="14">
        <v>1976</v>
      </c>
      <c r="H90" s="13">
        <v>1976</v>
      </c>
      <c r="I90" s="13">
        <v>1998.7</v>
      </c>
      <c r="J90" s="272">
        <f>(I90/H90)*100</f>
        <v>101.14878542510122</v>
      </c>
    </row>
    <row r="91" spans="1:10" ht="12.75">
      <c r="A91" s="6">
        <v>57</v>
      </c>
      <c r="B91" s="6">
        <v>115</v>
      </c>
      <c r="C91" s="392" t="s">
        <v>160</v>
      </c>
      <c r="D91" s="6">
        <v>2132</v>
      </c>
      <c r="E91" s="6">
        <v>3639</v>
      </c>
      <c r="F91" s="4" t="s">
        <v>145</v>
      </c>
      <c r="G91" s="14">
        <v>160</v>
      </c>
      <c r="H91" s="13">
        <v>160</v>
      </c>
      <c r="I91" s="13">
        <v>148.4</v>
      </c>
      <c r="J91" s="272">
        <f>(I91/H91)*100</f>
        <v>92.75</v>
      </c>
    </row>
    <row r="92" spans="1:10" ht="12.75">
      <c r="A92" s="6">
        <v>83</v>
      </c>
      <c r="B92" s="6">
        <v>115</v>
      </c>
      <c r="C92" s="392" t="s">
        <v>160</v>
      </c>
      <c r="D92" s="6">
        <v>2132</v>
      </c>
      <c r="E92" s="6">
        <v>3111</v>
      </c>
      <c r="F92" s="4" t="s">
        <v>145</v>
      </c>
      <c r="G92" s="14">
        <v>0</v>
      </c>
      <c r="H92" s="13">
        <v>0</v>
      </c>
      <c r="I92" s="13">
        <v>0.2</v>
      </c>
      <c r="J92" s="272" t="s">
        <v>777</v>
      </c>
    </row>
    <row r="93" spans="1:10" ht="12.75">
      <c r="A93" s="6">
        <v>84</v>
      </c>
      <c r="B93" s="6">
        <v>115</v>
      </c>
      <c r="C93" s="392" t="s">
        <v>160</v>
      </c>
      <c r="D93" s="6">
        <v>2132</v>
      </c>
      <c r="E93" s="6">
        <v>3113</v>
      </c>
      <c r="F93" s="4" t="s">
        <v>145</v>
      </c>
      <c r="G93" s="14">
        <v>0</v>
      </c>
      <c r="H93" s="13">
        <v>0</v>
      </c>
      <c r="I93" s="13">
        <v>21.2</v>
      </c>
      <c r="J93" s="272" t="s">
        <v>777</v>
      </c>
    </row>
    <row r="94" spans="1:10" ht="12.75">
      <c r="A94" s="6">
        <v>85</v>
      </c>
      <c r="B94" s="6">
        <v>115</v>
      </c>
      <c r="C94" s="392" t="s">
        <v>160</v>
      </c>
      <c r="D94" s="6">
        <v>2132</v>
      </c>
      <c r="E94" s="6">
        <v>3639</v>
      </c>
      <c r="F94" s="4" t="s">
        <v>145</v>
      </c>
      <c r="G94" s="14">
        <v>0</v>
      </c>
      <c r="H94" s="13">
        <v>0</v>
      </c>
      <c r="I94" s="13">
        <v>113.5</v>
      </c>
      <c r="J94" s="272" t="s">
        <v>777</v>
      </c>
    </row>
    <row r="95" spans="1:10" ht="12.75">
      <c r="A95" s="6">
        <v>131</v>
      </c>
      <c r="B95" s="6">
        <v>115</v>
      </c>
      <c r="C95" s="392" t="s">
        <v>160</v>
      </c>
      <c r="D95" s="6">
        <v>2142</v>
      </c>
      <c r="E95" s="6">
        <v>3722</v>
      </c>
      <c r="F95" s="4" t="s">
        <v>1506</v>
      </c>
      <c r="G95" s="14">
        <v>0</v>
      </c>
      <c r="H95" s="13">
        <v>0</v>
      </c>
      <c r="I95" s="13">
        <v>289.1</v>
      </c>
      <c r="J95" s="272" t="s">
        <v>777</v>
      </c>
    </row>
    <row r="96" spans="1:10" ht="12.75">
      <c r="A96" s="6">
        <v>110</v>
      </c>
      <c r="B96" s="6">
        <v>115</v>
      </c>
      <c r="C96" s="392" t="s">
        <v>160</v>
      </c>
      <c r="D96" s="6">
        <v>2310</v>
      </c>
      <c r="E96" s="6">
        <v>3639</v>
      </c>
      <c r="F96" s="4" t="s">
        <v>784</v>
      </c>
      <c r="G96" s="14">
        <v>0</v>
      </c>
      <c r="H96" s="13">
        <v>0</v>
      </c>
      <c r="I96" s="13">
        <v>206.8</v>
      </c>
      <c r="J96" s="272" t="s">
        <v>777</v>
      </c>
    </row>
    <row r="97" spans="1:10" ht="12.75">
      <c r="A97" s="6">
        <v>123</v>
      </c>
      <c r="B97" s="6">
        <v>115</v>
      </c>
      <c r="C97" s="392" t="s">
        <v>160</v>
      </c>
      <c r="D97" s="6">
        <v>2322</v>
      </c>
      <c r="E97" s="6">
        <v>3639</v>
      </c>
      <c r="F97" s="4" t="s">
        <v>1289</v>
      </c>
      <c r="G97" s="14">
        <v>0</v>
      </c>
      <c r="H97" s="13">
        <v>0</v>
      </c>
      <c r="I97" s="13">
        <v>19.6</v>
      </c>
      <c r="J97" s="272" t="s">
        <v>777</v>
      </c>
    </row>
    <row r="98" spans="1:10" ht="12.75">
      <c r="A98" s="6">
        <v>91</v>
      </c>
      <c r="B98" s="6">
        <v>115</v>
      </c>
      <c r="C98" s="392" t="s">
        <v>160</v>
      </c>
      <c r="D98" s="6">
        <v>2324</v>
      </c>
      <c r="E98" s="6">
        <v>6171</v>
      </c>
      <c r="F98" s="4" t="s">
        <v>1297</v>
      </c>
      <c r="G98" s="14">
        <v>0</v>
      </c>
      <c r="H98" s="13">
        <v>0</v>
      </c>
      <c r="I98" s="13">
        <v>136.5</v>
      </c>
      <c r="J98" s="272" t="s">
        <v>777</v>
      </c>
    </row>
    <row r="99" spans="1:10" ht="12.75">
      <c r="A99" s="6">
        <v>87</v>
      </c>
      <c r="B99" s="6">
        <v>115</v>
      </c>
      <c r="C99" s="392" t="s">
        <v>160</v>
      </c>
      <c r="D99" s="6">
        <v>2329</v>
      </c>
      <c r="E99" s="6">
        <v>3639</v>
      </c>
      <c r="F99" s="4" t="s">
        <v>193</v>
      </c>
      <c r="G99" s="14">
        <v>0</v>
      </c>
      <c r="H99" s="13">
        <v>0</v>
      </c>
      <c r="I99" s="13">
        <v>353.6</v>
      </c>
      <c r="J99" s="272" t="s">
        <v>777</v>
      </c>
    </row>
    <row r="100" spans="1:10" ht="12.75">
      <c r="A100" s="6">
        <v>58</v>
      </c>
      <c r="B100" s="6" t="s">
        <v>131</v>
      </c>
      <c r="C100" s="392" t="s">
        <v>132</v>
      </c>
      <c r="D100" s="6" t="s">
        <v>135</v>
      </c>
      <c r="E100" s="6" t="s">
        <v>136</v>
      </c>
      <c r="F100" s="4" t="s">
        <v>137</v>
      </c>
      <c r="G100" s="14">
        <v>290</v>
      </c>
      <c r="H100" s="13">
        <v>290</v>
      </c>
      <c r="I100" s="13">
        <v>389.9</v>
      </c>
      <c r="J100" s="272">
        <f t="shared" si="0"/>
        <v>134.44827586206895</v>
      </c>
    </row>
    <row r="101" spans="1:10" ht="12.75">
      <c r="A101" s="6">
        <v>59</v>
      </c>
      <c r="B101" s="6">
        <v>119</v>
      </c>
      <c r="C101" s="392" t="s">
        <v>1291</v>
      </c>
      <c r="D101" s="6">
        <v>2111</v>
      </c>
      <c r="E101" s="6">
        <v>6171</v>
      </c>
      <c r="F101" s="4" t="s">
        <v>140</v>
      </c>
      <c r="G101" s="14">
        <v>10</v>
      </c>
      <c r="H101" s="13">
        <v>10</v>
      </c>
      <c r="I101" s="13">
        <v>1.5</v>
      </c>
      <c r="J101" s="272">
        <f t="shared" si="0"/>
        <v>15</v>
      </c>
    </row>
    <row r="102" spans="1:10" ht="12.75">
      <c r="A102" s="6">
        <v>35</v>
      </c>
      <c r="B102" s="6">
        <v>119</v>
      </c>
      <c r="C102" s="392" t="s">
        <v>1291</v>
      </c>
      <c r="D102" s="6">
        <v>2111</v>
      </c>
      <c r="E102" s="6">
        <v>2140</v>
      </c>
      <c r="F102" s="4" t="s">
        <v>140</v>
      </c>
      <c r="G102" s="14">
        <v>0</v>
      </c>
      <c r="H102" s="13">
        <v>0</v>
      </c>
      <c r="I102" s="13">
        <v>169.7</v>
      </c>
      <c r="J102" s="272" t="s">
        <v>777</v>
      </c>
    </row>
    <row r="103" spans="1:10" ht="12.75">
      <c r="A103" s="6">
        <v>36</v>
      </c>
      <c r="B103" s="6">
        <v>119</v>
      </c>
      <c r="C103" s="392" t="s">
        <v>1291</v>
      </c>
      <c r="D103" s="6">
        <v>2112</v>
      </c>
      <c r="E103" s="6">
        <v>2140</v>
      </c>
      <c r="F103" s="4" t="s">
        <v>698</v>
      </c>
      <c r="G103" s="14">
        <v>0</v>
      </c>
      <c r="H103" s="13">
        <v>265.7</v>
      </c>
      <c r="I103" s="13">
        <v>259.7</v>
      </c>
      <c r="J103" s="272">
        <f t="shared" si="0"/>
        <v>97.74181407602559</v>
      </c>
    </row>
    <row r="104" spans="1:10" ht="12.75">
      <c r="A104" s="6">
        <v>37</v>
      </c>
      <c r="B104" s="6">
        <v>119</v>
      </c>
      <c r="C104" s="392" t="s">
        <v>1291</v>
      </c>
      <c r="D104" s="6">
        <v>2329</v>
      </c>
      <c r="E104" s="6">
        <v>2140</v>
      </c>
      <c r="F104" s="4" t="s">
        <v>138</v>
      </c>
      <c r="G104" s="14">
        <v>0</v>
      </c>
      <c r="H104" s="13">
        <v>633.5</v>
      </c>
      <c r="I104" s="13">
        <v>749.9</v>
      </c>
      <c r="J104" s="272">
        <f t="shared" si="0"/>
        <v>118.37411207576953</v>
      </c>
    </row>
    <row r="105" spans="1:10" ht="12.75">
      <c r="A105" s="6">
        <v>38</v>
      </c>
      <c r="B105" s="6">
        <v>119</v>
      </c>
      <c r="C105" s="392" t="s">
        <v>1291</v>
      </c>
      <c r="D105" s="6">
        <v>2329</v>
      </c>
      <c r="E105" s="6">
        <v>3639</v>
      </c>
      <c r="F105" s="4" t="s">
        <v>195</v>
      </c>
      <c r="G105" s="14">
        <v>0</v>
      </c>
      <c r="H105" s="13">
        <v>100</v>
      </c>
      <c r="I105" s="13">
        <v>0</v>
      </c>
      <c r="J105" s="272">
        <f t="shared" si="0"/>
        <v>0</v>
      </c>
    </row>
    <row r="106" spans="1:10" ht="12.75">
      <c r="A106" s="6">
        <v>89</v>
      </c>
      <c r="B106" s="6">
        <v>120</v>
      </c>
      <c r="C106" s="392" t="s">
        <v>608</v>
      </c>
      <c r="D106" s="6">
        <v>2324</v>
      </c>
      <c r="E106" s="6">
        <v>6171</v>
      </c>
      <c r="F106" s="4" t="s">
        <v>1297</v>
      </c>
      <c r="G106" s="14">
        <v>0</v>
      </c>
      <c r="H106" s="13">
        <v>0</v>
      </c>
      <c r="I106" s="13">
        <v>233.8</v>
      </c>
      <c r="J106" s="272" t="s">
        <v>777</v>
      </c>
    </row>
    <row r="107" spans="1:10" ht="12.75">
      <c r="A107" s="6">
        <v>60</v>
      </c>
      <c r="B107" s="6" t="s">
        <v>166</v>
      </c>
      <c r="C107" s="392" t="s">
        <v>87</v>
      </c>
      <c r="D107" s="6" t="s">
        <v>153</v>
      </c>
      <c r="E107" s="6" t="s">
        <v>167</v>
      </c>
      <c r="F107" s="4" t="s">
        <v>168</v>
      </c>
      <c r="G107" s="14">
        <v>9100</v>
      </c>
      <c r="H107" s="13">
        <v>9100</v>
      </c>
      <c r="I107" s="13">
        <v>9612.9</v>
      </c>
      <c r="J107" s="272">
        <f t="shared" si="0"/>
        <v>105.63626373626374</v>
      </c>
    </row>
    <row r="108" spans="1:10" ht="12.75">
      <c r="A108" s="6">
        <v>61</v>
      </c>
      <c r="B108" s="6" t="s">
        <v>166</v>
      </c>
      <c r="C108" s="392" t="s">
        <v>87</v>
      </c>
      <c r="D108" s="6" t="s">
        <v>153</v>
      </c>
      <c r="E108" s="6" t="s">
        <v>167</v>
      </c>
      <c r="F108" s="4" t="s">
        <v>169</v>
      </c>
      <c r="G108" s="14">
        <v>1300</v>
      </c>
      <c r="H108" s="13">
        <v>1300</v>
      </c>
      <c r="I108" s="13">
        <v>1241.4</v>
      </c>
      <c r="J108" s="272">
        <f t="shared" si="0"/>
        <v>95.4923076923077</v>
      </c>
    </row>
    <row r="109" spans="1:10" ht="12.75">
      <c r="A109" s="6">
        <v>62</v>
      </c>
      <c r="B109" s="6">
        <v>191</v>
      </c>
      <c r="C109" s="392" t="s">
        <v>87</v>
      </c>
      <c r="D109" s="6">
        <v>2132</v>
      </c>
      <c r="E109" s="6">
        <v>3419</v>
      </c>
      <c r="F109" s="4" t="s">
        <v>170</v>
      </c>
      <c r="G109" s="14">
        <v>1000</v>
      </c>
      <c r="H109" s="13">
        <v>1000</v>
      </c>
      <c r="I109" s="13">
        <v>1030.2</v>
      </c>
      <c r="J109" s="272">
        <f t="shared" si="0"/>
        <v>103.02</v>
      </c>
    </row>
    <row r="110" spans="1:10" ht="12.75">
      <c r="A110" s="6">
        <v>126</v>
      </c>
      <c r="B110" s="6">
        <v>191</v>
      </c>
      <c r="C110" s="392" t="s">
        <v>87</v>
      </c>
      <c r="D110" s="6">
        <v>2310</v>
      </c>
      <c r="E110" s="6">
        <v>3419</v>
      </c>
      <c r="F110" s="4" t="s">
        <v>784</v>
      </c>
      <c r="G110" s="14">
        <v>0</v>
      </c>
      <c r="H110" s="13">
        <v>0</v>
      </c>
      <c r="I110" s="13">
        <v>2.8</v>
      </c>
      <c r="J110" s="272" t="s">
        <v>777</v>
      </c>
    </row>
    <row r="111" spans="1:10" ht="12.75">
      <c r="A111" s="6">
        <v>92</v>
      </c>
      <c r="B111" s="6">
        <v>191</v>
      </c>
      <c r="C111" s="392" t="s">
        <v>87</v>
      </c>
      <c r="D111" s="6">
        <v>2324</v>
      </c>
      <c r="E111" s="6">
        <v>3419</v>
      </c>
      <c r="F111" s="4" t="s">
        <v>1297</v>
      </c>
      <c r="G111" s="14">
        <v>0</v>
      </c>
      <c r="H111" s="13">
        <v>0</v>
      </c>
      <c r="I111" s="13">
        <v>183</v>
      </c>
      <c r="J111" s="272" t="s">
        <v>777</v>
      </c>
    </row>
    <row r="112" spans="1:10" ht="12.75">
      <c r="A112" s="6">
        <v>63</v>
      </c>
      <c r="B112" s="6" t="s">
        <v>171</v>
      </c>
      <c r="C112" s="392" t="s">
        <v>172</v>
      </c>
      <c r="D112" s="6" t="s">
        <v>153</v>
      </c>
      <c r="E112" s="6" t="s">
        <v>167</v>
      </c>
      <c r="F112" s="4" t="s">
        <v>140</v>
      </c>
      <c r="G112" s="14">
        <v>2200</v>
      </c>
      <c r="H112" s="13">
        <v>2200</v>
      </c>
      <c r="I112" s="13">
        <v>3018.3</v>
      </c>
      <c r="J112" s="272">
        <f t="shared" si="0"/>
        <v>137.19545454545454</v>
      </c>
    </row>
    <row r="113" spans="1:10" ht="12.75">
      <c r="A113" s="6">
        <v>64</v>
      </c>
      <c r="B113" s="6" t="s">
        <v>171</v>
      </c>
      <c r="C113" s="392" t="s">
        <v>172</v>
      </c>
      <c r="D113" s="6" t="s">
        <v>148</v>
      </c>
      <c r="E113" s="6" t="s">
        <v>167</v>
      </c>
      <c r="F113" s="4" t="s">
        <v>145</v>
      </c>
      <c r="G113" s="14">
        <v>340</v>
      </c>
      <c r="H113" s="13">
        <v>340</v>
      </c>
      <c r="I113" s="13">
        <v>327.1</v>
      </c>
      <c r="J113" s="272">
        <f t="shared" si="0"/>
        <v>96.20588235294119</v>
      </c>
    </row>
    <row r="114" spans="1:10" ht="12.75">
      <c r="A114" s="6">
        <v>107</v>
      </c>
      <c r="B114" s="6" t="s">
        <v>171</v>
      </c>
      <c r="C114" s="392" t="s">
        <v>172</v>
      </c>
      <c r="D114" s="6">
        <v>2324</v>
      </c>
      <c r="E114" s="6">
        <v>3419</v>
      </c>
      <c r="F114" s="4" t="s">
        <v>1297</v>
      </c>
      <c r="G114" s="14">
        <v>0</v>
      </c>
      <c r="H114" s="13">
        <v>0</v>
      </c>
      <c r="I114" s="13">
        <v>45</v>
      </c>
      <c r="J114" s="272" t="s">
        <v>777</v>
      </c>
    </row>
    <row r="115" spans="1:10" ht="12.75">
      <c r="A115" s="6">
        <v>102</v>
      </c>
      <c r="B115" s="6" t="s">
        <v>171</v>
      </c>
      <c r="C115" s="392" t="s">
        <v>172</v>
      </c>
      <c r="D115" s="6">
        <v>2329</v>
      </c>
      <c r="E115" s="6">
        <v>3419</v>
      </c>
      <c r="F115" s="4" t="s">
        <v>193</v>
      </c>
      <c r="G115" s="14">
        <v>0</v>
      </c>
      <c r="H115" s="13">
        <v>0</v>
      </c>
      <c r="I115" s="13">
        <v>60.2</v>
      </c>
      <c r="J115" s="272" t="s">
        <v>777</v>
      </c>
    </row>
    <row r="116" spans="1:10" ht="12.75">
      <c r="A116" s="6">
        <v>65</v>
      </c>
      <c r="B116" s="6" t="s">
        <v>173</v>
      </c>
      <c r="C116" s="392" t="s">
        <v>174</v>
      </c>
      <c r="D116" s="6" t="s">
        <v>153</v>
      </c>
      <c r="E116" s="6" t="s">
        <v>167</v>
      </c>
      <c r="F116" s="4" t="s">
        <v>140</v>
      </c>
      <c r="G116" s="14">
        <v>4000</v>
      </c>
      <c r="H116" s="13">
        <v>4000</v>
      </c>
      <c r="I116" s="13">
        <v>2852.8</v>
      </c>
      <c r="J116" s="272">
        <f t="shared" si="0"/>
        <v>71.32000000000001</v>
      </c>
    </row>
    <row r="117" spans="1:10" ht="12.75">
      <c r="A117" s="6">
        <v>66</v>
      </c>
      <c r="B117" s="6" t="s">
        <v>173</v>
      </c>
      <c r="C117" s="392" t="s">
        <v>174</v>
      </c>
      <c r="D117" s="6" t="s">
        <v>148</v>
      </c>
      <c r="E117" s="6" t="s">
        <v>167</v>
      </c>
      <c r="F117" s="4" t="s">
        <v>145</v>
      </c>
      <c r="G117" s="14">
        <v>140</v>
      </c>
      <c r="H117" s="13">
        <v>140</v>
      </c>
      <c r="I117" s="13">
        <v>121.3</v>
      </c>
      <c r="J117" s="272">
        <f t="shared" si="0"/>
        <v>86.64285714285714</v>
      </c>
    </row>
    <row r="118" spans="1:10" ht="12.75">
      <c r="A118" s="6">
        <v>108</v>
      </c>
      <c r="B118" s="6">
        <v>193</v>
      </c>
      <c r="C118" s="392" t="s">
        <v>174</v>
      </c>
      <c r="D118" s="6">
        <v>2324</v>
      </c>
      <c r="E118" s="6">
        <v>3419</v>
      </c>
      <c r="F118" s="4" t="s">
        <v>1297</v>
      </c>
      <c r="G118" s="14">
        <v>0</v>
      </c>
      <c r="H118" s="13">
        <v>0</v>
      </c>
      <c r="I118" s="13">
        <v>23.7</v>
      </c>
      <c r="J118" s="272" t="s">
        <v>777</v>
      </c>
    </row>
    <row r="119" spans="1:10" ht="12.75">
      <c r="A119" s="6">
        <v>82</v>
      </c>
      <c r="B119" s="6">
        <v>193</v>
      </c>
      <c r="C119" s="392" t="s">
        <v>174</v>
      </c>
      <c r="D119" s="6">
        <v>2329</v>
      </c>
      <c r="E119" s="6">
        <v>3419</v>
      </c>
      <c r="F119" s="4" t="s">
        <v>193</v>
      </c>
      <c r="G119" s="14">
        <v>0</v>
      </c>
      <c r="H119" s="13">
        <v>0</v>
      </c>
      <c r="I119" s="13">
        <v>105.4</v>
      </c>
      <c r="J119" s="272" t="s">
        <v>777</v>
      </c>
    </row>
    <row r="120" spans="1:10" ht="12.75">
      <c r="A120" s="6">
        <v>67</v>
      </c>
      <c r="B120" s="6">
        <v>195</v>
      </c>
      <c r="C120" s="392" t="s">
        <v>719</v>
      </c>
      <c r="D120" s="6">
        <v>2111</v>
      </c>
      <c r="E120" s="6">
        <v>6171</v>
      </c>
      <c r="F120" s="4" t="s">
        <v>604</v>
      </c>
      <c r="G120" s="14">
        <v>150</v>
      </c>
      <c r="H120" s="13">
        <v>150</v>
      </c>
      <c r="I120" s="13">
        <v>106.6</v>
      </c>
      <c r="J120" s="272">
        <f t="shared" si="0"/>
        <v>71.06666666666666</v>
      </c>
    </row>
    <row r="121" spans="1:10" ht="12.75">
      <c r="A121" s="6">
        <v>68</v>
      </c>
      <c r="B121" s="6">
        <v>195</v>
      </c>
      <c r="C121" s="392" t="s">
        <v>719</v>
      </c>
      <c r="D121" s="6">
        <v>2460</v>
      </c>
      <c r="E121" s="6"/>
      <c r="F121" s="4" t="s">
        <v>1510</v>
      </c>
      <c r="G121" s="14">
        <v>600</v>
      </c>
      <c r="H121" s="13">
        <v>600</v>
      </c>
      <c r="I121" s="13">
        <v>686.9</v>
      </c>
      <c r="J121" s="272">
        <f t="shared" si="0"/>
        <v>114.48333333333333</v>
      </c>
    </row>
    <row r="122" spans="1:24" s="325" customFormat="1" ht="13.5" thickBot="1">
      <c r="A122" s="803" t="s">
        <v>1753</v>
      </c>
      <c r="B122" s="803"/>
      <c r="C122" s="803"/>
      <c r="D122" s="803"/>
      <c r="E122" s="803"/>
      <c r="F122" s="803"/>
      <c r="G122" s="333">
        <f>SUM(G30:G121)</f>
        <v>118195</v>
      </c>
      <c r="H122" s="334">
        <f>SUM(H30:H121)</f>
        <v>130512.59999999999</v>
      </c>
      <c r="I122" s="334">
        <f>SUM(I30:I121)</f>
        <v>177337.20000000007</v>
      </c>
      <c r="J122" s="335">
        <f aca="true" t="shared" si="1" ref="J122:J143">(I122/H122)*100</f>
        <v>135.87745551004278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10" ht="12.75">
      <c r="A123" s="6">
        <v>101</v>
      </c>
      <c r="B123" s="6">
        <v>100</v>
      </c>
      <c r="C123" s="392" t="s">
        <v>134</v>
      </c>
      <c r="D123" s="6">
        <v>3113</v>
      </c>
      <c r="E123" s="6">
        <v>5311</v>
      </c>
      <c r="F123" s="25" t="s">
        <v>721</v>
      </c>
      <c r="G123" s="14">
        <v>0</v>
      </c>
      <c r="H123" s="13">
        <v>0</v>
      </c>
      <c r="I123" s="13">
        <v>86</v>
      </c>
      <c r="J123" s="272" t="s">
        <v>777</v>
      </c>
    </row>
    <row r="124" spans="1:10" ht="12.75">
      <c r="A124" s="6">
        <v>69</v>
      </c>
      <c r="B124" s="6">
        <v>102</v>
      </c>
      <c r="C124" s="392" t="s">
        <v>1598</v>
      </c>
      <c r="D124" s="6">
        <v>3201</v>
      </c>
      <c r="E124" s="6"/>
      <c r="F124" s="25" t="s">
        <v>197</v>
      </c>
      <c r="G124" s="14">
        <v>12500</v>
      </c>
      <c r="H124" s="13">
        <v>12500</v>
      </c>
      <c r="I124" s="13">
        <v>13000</v>
      </c>
      <c r="J124" s="272">
        <f t="shared" si="1"/>
        <v>104</v>
      </c>
    </row>
    <row r="125" spans="1:10" ht="12.75">
      <c r="A125" s="6">
        <v>70</v>
      </c>
      <c r="B125" s="6">
        <v>102</v>
      </c>
      <c r="C125" s="392" t="s">
        <v>1598</v>
      </c>
      <c r="D125" s="6">
        <v>3201</v>
      </c>
      <c r="E125" s="6"/>
      <c r="F125" s="25" t="s">
        <v>198</v>
      </c>
      <c r="G125" s="14">
        <v>11500</v>
      </c>
      <c r="H125" s="13">
        <v>11500</v>
      </c>
      <c r="I125" s="13">
        <v>0</v>
      </c>
      <c r="J125" s="272">
        <f t="shared" si="1"/>
        <v>0</v>
      </c>
    </row>
    <row r="126" spans="1:10" ht="12.75">
      <c r="A126" s="6">
        <v>127</v>
      </c>
      <c r="B126" s="6">
        <v>102</v>
      </c>
      <c r="C126" s="392" t="s">
        <v>1598</v>
      </c>
      <c r="D126" s="6">
        <v>3112</v>
      </c>
      <c r="E126" s="6">
        <v>3612</v>
      </c>
      <c r="F126" s="4" t="s">
        <v>178</v>
      </c>
      <c r="G126" s="14">
        <v>0</v>
      </c>
      <c r="H126" s="13">
        <v>0</v>
      </c>
      <c r="I126" s="13">
        <v>679.8</v>
      </c>
      <c r="J126" s="272" t="s">
        <v>777</v>
      </c>
    </row>
    <row r="127" spans="1:10" ht="12.75">
      <c r="A127" s="6">
        <v>116</v>
      </c>
      <c r="B127" s="6">
        <v>108</v>
      </c>
      <c r="C127" s="392" t="s">
        <v>128</v>
      </c>
      <c r="D127" s="6">
        <v>3113</v>
      </c>
      <c r="E127" s="6">
        <v>6171</v>
      </c>
      <c r="F127" s="25" t="s">
        <v>721</v>
      </c>
      <c r="G127" s="14">
        <v>0</v>
      </c>
      <c r="H127" s="13">
        <v>0</v>
      </c>
      <c r="I127" s="13">
        <v>73</v>
      </c>
      <c r="J127" s="272" t="s">
        <v>777</v>
      </c>
    </row>
    <row r="128" spans="1:10" ht="12.75">
      <c r="A128" s="6">
        <v>71</v>
      </c>
      <c r="B128" s="6" t="s">
        <v>156</v>
      </c>
      <c r="C128" s="392" t="s">
        <v>157</v>
      </c>
      <c r="D128" s="6" t="s">
        <v>149</v>
      </c>
      <c r="E128" s="6">
        <v>3639</v>
      </c>
      <c r="F128" s="4" t="s">
        <v>176</v>
      </c>
      <c r="G128" s="14">
        <v>9000</v>
      </c>
      <c r="H128" s="13">
        <v>9000</v>
      </c>
      <c r="I128" s="13">
        <v>18847.6</v>
      </c>
      <c r="J128" s="272">
        <f t="shared" si="1"/>
        <v>209.41777777777776</v>
      </c>
    </row>
    <row r="129" spans="1:10" ht="12.75">
      <c r="A129" s="6">
        <v>72</v>
      </c>
      <c r="B129" s="6" t="s">
        <v>156</v>
      </c>
      <c r="C129" s="392" t="s">
        <v>157</v>
      </c>
      <c r="D129" s="6" t="s">
        <v>177</v>
      </c>
      <c r="E129" s="6">
        <v>3639</v>
      </c>
      <c r="F129" s="4" t="s">
        <v>178</v>
      </c>
      <c r="G129" s="14">
        <v>65000</v>
      </c>
      <c r="H129" s="13">
        <v>65000</v>
      </c>
      <c r="I129" s="13">
        <v>95801.6</v>
      </c>
      <c r="J129" s="272">
        <f t="shared" si="1"/>
        <v>147.38707692307693</v>
      </c>
    </row>
    <row r="130" spans="1:10" ht="12.75">
      <c r="A130" s="6">
        <v>81</v>
      </c>
      <c r="B130" s="6">
        <v>115</v>
      </c>
      <c r="C130" s="392" t="s">
        <v>160</v>
      </c>
      <c r="D130" s="6">
        <v>3113</v>
      </c>
      <c r="E130" s="6">
        <v>3639</v>
      </c>
      <c r="F130" s="25" t="s">
        <v>721</v>
      </c>
      <c r="G130" s="14">
        <v>0</v>
      </c>
      <c r="H130" s="13">
        <v>2050</v>
      </c>
      <c r="I130" s="13">
        <v>5538.3</v>
      </c>
      <c r="J130" s="272">
        <f t="shared" si="1"/>
        <v>270.16097560975606</v>
      </c>
    </row>
    <row r="131" spans="1:24" s="325" customFormat="1" ht="13.5" thickBot="1">
      <c r="A131" s="803" t="s">
        <v>1754</v>
      </c>
      <c r="B131" s="803"/>
      <c r="C131" s="803"/>
      <c r="D131" s="803"/>
      <c r="E131" s="803"/>
      <c r="F131" s="803"/>
      <c r="G131" s="333">
        <f>SUM(G123:G130)</f>
        <v>98000</v>
      </c>
      <c r="H131" s="334">
        <f>SUM(H123:H130)</f>
        <v>100050</v>
      </c>
      <c r="I131" s="334">
        <f>SUM(I123:I130)</f>
        <v>134026.3</v>
      </c>
      <c r="J131" s="335">
        <f t="shared" si="1"/>
        <v>133.95932033983007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s="325" customFormat="1" ht="15" customHeight="1" thickBot="1">
      <c r="A132" s="804" t="s">
        <v>1755</v>
      </c>
      <c r="B132" s="804"/>
      <c r="C132" s="804"/>
      <c r="D132" s="804"/>
      <c r="E132" s="804"/>
      <c r="F132" s="804"/>
      <c r="G132" s="336">
        <f>SUM(G131,G122,G29)</f>
        <v>914680</v>
      </c>
      <c r="H132" s="337">
        <f>SUM(H131,H122,H29)</f>
        <v>929047.6</v>
      </c>
      <c r="I132" s="337">
        <f>SUM(I131,I122,I29)</f>
        <v>1200774.9999999998</v>
      </c>
      <c r="J132" s="344">
        <f t="shared" si="1"/>
        <v>129.24795241923016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10" ht="12.75">
      <c r="A133" s="6">
        <v>111</v>
      </c>
      <c r="B133" s="6">
        <v>102</v>
      </c>
      <c r="C133" s="392" t="s">
        <v>1598</v>
      </c>
      <c r="D133" s="6">
        <v>4111</v>
      </c>
      <c r="E133" s="6"/>
      <c r="F133" s="4" t="s">
        <v>199</v>
      </c>
      <c r="G133" s="14">
        <v>0</v>
      </c>
      <c r="H133" s="13">
        <v>1184.4</v>
      </c>
      <c r="I133" s="13">
        <v>1184.4</v>
      </c>
      <c r="J133" s="272">
        <f t="shared" si="1"/>
        <v>100</v>
      </c>
    </row>
    <row r="134" spans="1:10" ht="12.75">
      <c r="A134" s="6">
        <v>73</v>
      </c>
      <c r="B134" s="6" t="s">
        <v>108</v>
      </c>
      <c r="C134" s="392" t="s">
        <v>1598</v>
      </c>
      <c r="D134" s="6" t="s">
        <v>321</v>
      </c>
      <c r="E134" s="6"/>
      <c r="F134" s="4" t="s">
        <v>203</v>
      </c>
      <c r="G134" s="14">
        <v>86000</v>
      </c>
      <c r="H134" s="13">
        <v>99425.2</v>
      </c>
      <c r="I134" s="13">
        <v>99425.2</v>
      </c>
      <c r="J134" s="272">
        <f t="shared" si="1"/>
        <v>100</v>
      </c>
    </row>
    <row r="135" spans="1:10" ht="12.75">
      <c r="A135" s="6">
        <v>115</v>
      </c>
      <c r="B135" s="6">
        <v>102</v>
      </c>
      <c r="C135" s="392" t="s">
        <v>1598</v>
      </c>
      <c r="D135" s="6">
        <v>4116</v>
      </c>
      <c r="E135" s="6"/>
      <c r="F135" s="4" t="s">
        <v>204</v>
      </c>
      <c r="G135" s="14">
        <v>0</v>
      </c>
      <c r="H135" s="13">
        <v>286181.9</v>
      </c>
      <c r="I135" s="13">
        <v>286181.9</v>
      </c>
      <c r="J135" s="272">
        <f t="shared" si="1"/>
        <v>100</v>
      </c>
    </row>
    <row r="136" spans="1:10" ht="12.75">
      <c r="A136" s="6">
        <v>121</v>
      </c>
      <c r="B136" s="6">
        <v>102</v>
      </c>
      <c r="C136" s="392" t="s">
        <v>1598</v>
      </c>
      <c r="D136" s="6">
        <v>4121</v>
      </c>
      <c r="E136" s="6"/>
      <c r="F136" s="4" t="s">
        <v>1452</v>
      </c>
      <c r="G136" s="14">
        <v>0</v>
      </c>
      <c r="H136" s="13">
        <v>2455</v>
      </c>
      <c r="I136" s="13">
        <v>2455</v>
      </c>
      <c r="J136" s="272">
        <f t="shared" si="1"/>
        <v>100</v>
      </c>
    </row>
    <row r="137" spans="1:10" ht="12.75">
      <c r="A137" s="6">
        <v>74</v>
      </c>
      <c r="B137" s="6" t="s">
        <v>146</v>
      </c>
      <c r="C137" s="392" t="s">
        <v>147</v>
      </c>
      <c r="D137" s="6" t="s">
        <v>322</v>
      </c>
      <c r="E137" s="6"/>
      <c r="F137" s="4" t="s">
        <v>323</v>
      </c>
      <c r="G137" s="14">
        <v>6000</v>
      </c>
      <c r="H137" s="13">
        <v>6000</v>
      </c>
      <c r="I137" s="13">
        <v>6222.5</v>
      </c>
      <c r="J137" s="272">
        <f t="shared" si="1"/>
        <v>103.70833333333334</v>
      </c>
    </row>
    <row r="138" spans="1:10" ht="12.75">
      <c r="A138" s="6">
        <v>104</v>
      </c>
      <c r="B138" s="6">
        <v>102</v>
      </c>
      <c r="C138" s="392" t="s">
        <v>1598</v>
      </c>
      <c r="D138" s="6">
        <v>4131</v>
      </c>
      <c r="E138" s="6"/>
      <c r="F138" s="4" t="s">
        <v>1496</v>
      </c>
      <c r="G138" s="14">
        <v>0</v>
      </c>
      <c r="H138" s="13">
        <v>17700</v>
      </c>
      <c r="I138" s="13">
        <v>17700</v>
      </c>
      <c r="J138" s="272">
        <f t="shared" si="1"/>
        <v>100</v>
      </c>
    </row>
    <row r="139" spans="1:10" ht="12.75">
      <c r="A139" s="6">
        <v>117</v>
      </c>
      <c r="B139" s="6">
        <v>102</v>
      </c>
      <c r="C139" s="392" t="s">
        <v>1598</v>
      </c>
      <c r="D139" s="6">
        <v>4213</v>
      </c>
      <c r="E139" s="6"/>
      <c r="F139" s="4" t="s">
        <v>90</v>
      </c>
      <c r="G139" s="14">
        <v>0</v>
      </c>
      <c r="H139" s="13">
        <v>37800</v>
      </c>
      <c r="I139" s="13">
        <v>37800</v>
      </c>
      <c r="J139" s="272">
        <f t="shared" si="1"/>
        <v>100</v>
      </c>
    </row>
    <row r="140" spans="1:10" ht="12.75">
      <c r="A140" s="6">
        <v>75</v>
      </c>
      <c r="B140" s="6">
        <v>102</v>
      </c>
      <c r="C140" s="392" t="s">
        <v>1598</v>
      </c>
      <c r="D140" s="6">
        <v>4216</v>
      </c>
      <c r="E140" s="6"/>
      <c r="F140" s="4" t="s">
        <v>785</v>
      </c>
      <c r="G140" s="14">
        <v>0</v>
      </c>
      <c r="H140" s="13">
        <v>7060</v>
      </c>
      <c r="I140" s="13">
        <v>7060</v>
      </c>
      <c r="J140" s="272">
        <f t="shared" si="1"/>
        <v>100</v>
      </c>
    </row>
    <row r="141" spans="1:10" ht="12.75">
      <c r="A141" s="345">
        <v>96</v>
      </c>
      <c r="B141" s="345">
        <v>102</v>
      </c>
      <c r="C141" s="393" t="s">
        <v>1598</v>
      </c>
      <c r="D141" s="345">
        <v>4216</v>
      </c>
      <c r="E141" s="345"/>
      <c r="F141" s="273" t="s">
        <v>205</v>
      </c>
      <c r="G141" s="340">
        <v>0</v>
      </c>
      <c r="H141" s="247">
        <v>0</v>
      </c>
      <c r="I141" s="247">
        <v>3429.8</v>
      </c>
      <c r="J141" s="341" t="s">
        <v>777</v>
      </c>
    </row>
    <row r="142" spans="1:24" s="325" customFormat="1" ht="13.5" thickBot="1">
      <c r="A142" s="799" t="s">
        <v>1756</v>
      </c>
      <c r="B142" s="799"/>
      <c r="C142" s="799"/>
      <c r="D142" s="799"/>
      <c r="E142" s="799"/>
      <c r="F142" s="799"/>
      <c r="G142" s="625">
        <f>SUM(G133:G141)</f>
        <v>92000</v>
      </c>
      <c r="H142" s="626">
        <f>SUM(H133:H141)</f>
        <v>457806.5</v>
      </c>
      <c r="I142" s="626">
        <f>SUM(I133:I141)</f>
        <v>461458.8</v>
      </c>
      <c r="J142" s="627">
        <f t="shared" si="1"/>
        <v>100.797782469231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s="325" customFormat="1" ht="19.5" customHeight="1" thickBot="1" thickTop="1">
      <c r="A143" s="800" t="s">
        <v>1757</v>
      </c>
      <c r="B143" s="800"/>
      <c r="C143" s="800"/>
      <c r="D143" s="800"/>
      <c r="E143" s="800"/>
      <c r="F143" s="801"/>
      <c r="G143" s="448">
        <f>SUM(G132+G142)</f>
        <v>1006680</v>
      </c>
      <c r="H143" s="449">
        <f>SUM(H132+H142)</f>
        <v>1386854.1</v>
      </c>
      <c r="I143" s="449">
        <f>SUM(I132+I142)</f>
        <v>1662233.7999999998</v>
      </c>
      <c r="J143" s="450">
        <f t="shared" si="1"/>
        <v>119.85642902162526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2:10" ht="12.75">
      <c r="B144" s="15"/>
      <c r="C144" s="388"/>
      <c r="D144" s="15"/>
      <c r="E144" s="15"/>
      <c r="F144"/>
      <c r="G144" s="1"/>
      <c r="J144" s="302"/>
    </row>
    <row r="145" spans="1:10" ht="12.75">
      <c r="A145" s="15"/>
      <c r="B145" s="15"/>
      <c r="C145" s="388"/>
      <c r="D145" s="15"/>
      <c r="E145" s="15"/>
      <c r="F145" s="12"/>
      <c r="G145"/>
      <c r="H145"/>
      <c r="I145" s="12"/>
      <c r="J145" s="303"/>
    </row>
    <row r="146" spans="1:10" ht="12.75">
      <c r="A146" s="15"/>
      <c r="B146" s="15"/>
      <c r="C146" s="388"/>
      <c r="D146" s="15"/>
      <c r="E146" s="15"/>
      <c r="F146" s="12"/>
      <c r="G146"/>
      <c r="H146" s="12"/>
      <c r="I146" s="12"/>
      <c r="J146" s="303"/>
    </row>
    <row r="147" spans="1:10" ht="12.75">
      <c r="A147" s="15"/>
      <c r="B147" s="15"/>
      <c r="C147" s="388"/>
      <c r="D147" s="15"/>
      <c r="E147" s="15"/>
      <c r="F147" s="12"/>
      <c r="G147"/>
      <c r="H147" s="12"/>
      <c r="I147" s="12"/>
      <c r="J147" s="303"/>
    </row>
    <row r="148" spans="1:10" ht="12.75">
      <c r="A148" s="15"/>
      <c r="B148" s="15"/>
      <c r="C148" s="388"/>
      <c r="D148" s="15"/>
      <c r="E148" s="15"/>
      <c r="F148" s="12"/>
      <c r="G148"/>
      <c r="H148" s="12"/>
      <c r="I148" s="12"/>
      <c r="J148" s="303"/>
    </row>
    <row r="149" spans="1:10" ht="12.75">
      <c r="A149" s="15"/>
      <c r="B149" s="15"/>
      <c r="C149" s="388"/>
      <c r="D149" s="15"/>
      <c r="E149" s="15"/>
      <c r="F149" s="12"/>
      <c r="G149"/>
      <c r="H149" s="12"/>
      <c r="I149" s="12"/>
      <c r="J149" s="303"/>
    </row>
    <row r="150" spans="1:10" ht="12.75">
      <c r="A150" s="15"/>
      <c r="B150" s="15"/>
      <c r="C150" s="388"/>
      <c r="D150" s="15"/>
      <c r="E150" s="15"/>
      <c r="F150" s="12"/>
      <c r="G150"/>
      <c r="H150"/>
      <c r="I150" s="12"/>
      <c r="J150" s="303"/>
    </row>
    <row r="151" spans="1:10" ht="12.75">
      <c r="A151" s="15"/>
      <c r="B151" s="15"/>
      <c r="C151" s="388"/>
      <c r="D151" s="15"/>
      <c r="E151" s="15"/>
      <c r="F151" s="12"/>
      <c r="G151"/>
      <c r="H151" s="12"/>
      <c r="I151" s="12"/>
      <c r="J151" s="303"/>
    </row>
    <row r="152" spans="1:10" ht="12.75">
      <c r="A152" s="15"/>
      <c r="B152" s="15"/>
      <c r="C152" s="388"/>
      <c r="D152" s="15"/>
      <c r="E152" s="15"/>
      <c r="F152" s="12"/>
      <c r="G152"/>
      <c r="H152" s="12"/>
      <c r="I152" s="12"/>
      <c r="J152" s="303"/>
    </row>
    <row r="153" spans="1:10" ht="12.75">
      <c r="A153" s="15"/>
      <c r="B153" s="15"/>
      <c r="C153" s="388"/>
      <c r="D153" s="15"/>
      <c r="E153" s="15"/>
      <c r="F153"/>
      <c r="G153"/>
      <c r="H153" s="12"/>
      <c r="I153" s="12"/>
      <c r="J153" s="303"/>
    </row>
    <row r="154" spans="1:10" ht="12.75">
      <c r="A154" s="15"/>
      <c r="B154" s="15"/>
      <c r="C154" s="388"/>
      <c r="D154" s="15"/>
      <c r="E154" s="15"/>
      <c r="F154" s="12"/>
      <c r="G154"/>
      <c r="H154"/>
      <c r="I154" s="12"/>
      <c r="J154" s="303"/>
    </row>
    <row r="155" spans="1:10" ht="12.75">
      <c r="A155" s="15"/>
      <c r="B155" s="15"/>
      <c r="C155" s="388"/>
      <c r="D155" s="15"/>
      <c r="E155" s="15"/>
      <c r="F155" s="12"/>
      <c r="G155"/>
      <c r="H155"/>
      <c r="I155" s="12"/>
      <c r="J155" s="303"/>
    </row>
    <row r="156" spans="1:10" ht="12.75">
      <c r="A156" s="15"/>
      <c r="B156" s="15"/>
      <c r="C156" s="388"/>
      <c r="D156" s="15"/>
      <c r="E156" s="15"/>
      <c r="F156" s="259"/>
      <c r="G156"/>
      <c r="H156"/>
      <c r="I156" s="12"/>
      <c r="J156" s="303"/>
    </row>
    <row r="157" spans="1:10" ht="12.75">
      <c r="A157" s="15"/>
      <c r="B157" s="15"/>
      <c r="C157" s="388"/>
      <c r="D157" s="15"/>
      <c r="E157" s="15"/>
      <c r="F157" s="259"/>
      <c r="G157"/>
      <c r="H157"/>
      <c r="I157" s="12"/>
      <c r="J157" s="303"/>
    </row>
    <row r="158" spans="1:10" ht="12.75">
      <c r="A158" s="15"/>
      <c r="B158" s="15"/>
      <c r="C158" s="388"/>
      <c r="D158" s="15"/>
      <c r="E158" s="15"/>
      <c r="F158" s="259"/>
      <c r="G158"/>
      <c r="H158"/>
      <c r="I158" s="12"/>
      <c r="J158" s="303"/>
    </row>
    <row r="159" spans="1:10" ht="12.75">
      <c r="A159" s="15"/>
      <c r="B159" s="15"/>
      <c r="C159" s="388"/>
      <c r="D159" s="15"/>
      <c r="E159" s="15"/>
      <c r="F159"/>
      <c r="G159"/>
      <c r="H159"/>
      <c r="I159" s="12"/>
      <c r="J159" s="303"/>
    </row>
    <row r="160" spans="1:10" ht="12.75">
      <c r="A160" s="15"/>
      <c r="B160" s="15"/>
      <c r="C160" s="388"/>
      <c r="D160" s="15"/>
      <c r="E160" s="15"/>
      <c r="F160"/>
      <c r="G160"/>
      <c r="H160"/>
      <c r="I160" s="12"/>
      <c r="J160" s="303"/>
    </row>
    <row r="161" spans="1:10" ht="12.75">
      <c r="A161" s="15"/>
      <c r="B161" s="15"/>
      <c r="C161" s="388"/>
      <c r="D161" s="15"/>
      <c r="E161" s="15"/>
      <c r="F161"/>
      <c r="G161"/>
      <c r="H161"/>
      <c r="I161" s="12"/>
      <c r="J161" s="303"/>
    </row>
    <row r="162" spans="1:10" ht="12.75">
      <c r="A162" s="15"/>
      <c r="B162" s="15"/>
      <c r="C162" s="388"/>
      <c r="D162" s="15"/>
      <c r="E162" s="15"/>
      <c r="F162"/>
      <c r="G162"/>
      <c r="H162"/>
      <c r="I162" s="12"/>
      <c r="J162" s="303"/>
    </row>
    <row r="163" spans="1:10" ht="12.75">
      <c r="A163" s="15"/>
      <c r="B163" s="15"/>
      <c r="C163" s="388"/>
      <c r="D163" s="15"/>
      <c r="E163" s="15"/>
      <c r="F163"/>
      <c r="G163"/>
      <c r="H163"/>
      <c r="I163" s="12"/>
      <c r="J163" s="303"/>
    </row>
    <row r="164" spans="1:10" ht="12.75">
      <c r="A164" s="15"/>
      <c r="B164" s="15"/>
      <c r="C164" s="388"/>
      <c r="D164" s="15"/>
      <c r="E164" s="15"/>
      <c r="F164"/>
      <c r="G164"/>
      <c r="H164"/>
      <c r="I164" s="12"/>
      <c r="J164" s="303"/>
    </row>
    <row r="165" spans="1:10" ht="12.75">
      <c r="A165" s="15"/>
      <c r="B165" s="15"/>
      <c r="C165" s="388"/>
      <c r="D165" s="15"/>
      <c r="E165" s="15"/>
      <c r="F165"/>
      <c r="G165"/>
      <c r="H165"/>
      <c r="I165" s="12"/>
      <c r="J165" s="303"/>
    </row>
    <row r="166" spans="1:10" ht="12.75">
      <c r="A166" s="15"/>
      <c r="B166" s="15"/>
      <c r="C166" s="388"/>
      <c r="D166" s="15"/>
      <c r="E166" s="15"/>
      <c r="F166"/>
      <c r="G166"/>
      <c r="H166"/>
      <c r="I166" s="12"/>
      <c r="J166" s="303"/>
    </row>
    <row r="167" spans="1:10" ht="12.75">
      <c r="A167" s="15"/>
      <c r="B167" s="15"/>
      <c r="C167" s="388"/>
      <c r="D167" s="15"/>
      <c r="E167" s="15"/>
      <c r="F167"/>
      <c r="G167"/>
      <c r="H167"/>
      <c r="I167" s="12"/>
      <c r="J167" s="303"/>
    </row>
    <row r="168" spans="1:10" ht="12.75">
      <c r="A168" s="15"/>
      <c r="B168" s="15"/>
      <c r="C168" s="388"/>
      <c r="D168" s="15"/>
      <c r="E168" s="15"/>
      <c r="F168"/>
      <c r="G168"/>
      <c r="H168"/>
      <c r="I168" s="12"/>
      <c r="J168" s="303"/>
    </row>
    <row r="169" spans="1:10" ht="12.75">
      <c r="A169" s="15"/>
      <c r="B169" s="15"/>
      <c r="C169" s="388"/>
      <c r="D169" s="15"/>
      <c r="E169" s="15"/>
      <c r="F169"/>
      <c r="G169"/>
      <c r="H169"/>
      <c r="I169" s="12"/>
      <c r="J169" s="303"/>
    </row>
    <row r="170" spans="1:10" ht="12.75">
      <c r="A170" s="15"/>
      <c r="B170" s="15"/>
      <c r="C170" s="388"/>
      <c r="D170" s="15"/>
      <c r="E170" s="15"/>
      <c r="F170"/>
      <c r="G170"/>
      <c r="H170"/>
      <c r="I170" s="12"/>
      <c r="J170" s="303"/>
    </row>
    <row r="171" spans="1:10" ht="12.75">
      <c r="A171" s="15"/>
      <c r="B171" s="15"/>
      <c r="C171" s="388"/>
      <c r="D171" s="15"/>
      <c r="E171" s="15"/>
      <c r="F171"/>
      <c r="G171"/>
      <c r="H171"/>
      <c r="I171" s="12"/>
      <c r="J171" s="303"/>
    </row>
    <row r="172" spans="1:10" ht="12.75">
      <c r="A172" s="15"/>
      <c r="B172" s="15"/>
      <c r="C172" s="388"/>
      <c r="D172" s="15"/>
      <c r="E172" s="15"/>
      <c r="F172"/>
      <c r="G172"/>
      <c r="H172"/>
      <c r="I172" s="12"/>
      <c r="J172" s="303"/>
    </row>
    <row r="173" spans="1:10" ht="12.75">
      <c r="A173" s="15"/>
      <c r="B173" s="15"/>
      <c r="C173" s="388"/>
      <c r="D173" s="15"/>
      <c r="E173" s="15"/>
      <c r="F173"/>
      <c r="G173"/>
      <c r="H173"/>
      <c r="I173" s="12"/>
      <c r="J173" s="303"/>
    </row>
    <row r="174" spans="1:10" ht="12.75">
      <c r="A174" s="15"/>
      <c r="B174" s="15"/>
      <c r="C174" s="388"/>
      <c r="D174" s="15"/>
      <c r="E174" s="15"/>
      <c r="F174"/>
      <c r="G174"/>
      <c r="H174"/>
      <c r="I174" s="12"/>
      <c r="J174" s="303"/>
    </row>
    <row r="175" spans="1:10" ht="12.75">
      <c r="A175" s="15"/>
      <c r="B175" s="15"/>
      <c r="C175" s="388"/>
      <c r="D175" s="15"/>
      <c r="E175" s="15"/>
      <c r="F175"/>
      <c r="G175"/>
      <c r="H175"/>
      <c r="I175" s="12"/>
      <c r="J175" s="303"/>
    </row>
    <row r="176" spans="1:10" ht="12.75">
      <c r="A176" s="15"/>
      <c r="B176" s="15"/>
      <c r="C176" s="388"/>
      <c r="D176" s="15"/>
      <c r="E176" s="15"/>
      <c r="F176"/>
      <c r="G176"/>
      <c r="H176"/>
      <c r="I176" s="12"/>
      <c r="J176" s="303"/>
    </row>
    <row r="177" spans="1:10" ht="12.75">
      <c r="A177" s="15"/>
      <c r="B177" s="15"/>
      <c r="C177" s="388"/>
      <c r="D177" s="15"/>
      <c r="E177" s="15"/>
      <c r="F177"/>
      <c r="G177"/>
      <c r="H177"/>
      <c r="I177" s="12"/>
      <c r="J177" s="303"/>
    </row>
    <row r="178" spans="1:10" ht="12.75">
      <c r="A178" s="15"/>
      <c r="B178" s="15"/>
      <c r="C178" s="388"/>
      <c r="D178" s="15"/>
      <c r="E178" s="15"/>
      <c r="F178"/>
      <c r="G178"/>
      <c r="H178"/>
      <c r="I178" s="12"/>
      <c r="J178" s="303"/>
    </row>
    <row r="179" spans="1:10" ht="12.75">
      <c r="A179" s="15"/>
      <c r="B179" s="15"/>
      <c r="C179" s="388"/>
      <c r="D179" s="15"/>
      <c r="E179" s="15"/>
      <c r="F179"/>
      <c r="G179"/>
      <c r="H179"/>
      <c r="I179" s="12"/>
      <c r="J179" s="303"/>
    </row>
    <row r="180" spans="1:10" ht="12.75">
      <c r="A180" s="15"/>
      <c r="B180" s="15"/>
      <c r="C180" s="388"/>
      <c r="D180" s="15"/>
      <c r="E180" s="15"/>
      <c r="F180"/>
      <c r="G180"/>
      <c r="H180"/>
      <c r="I180" s="12"/>
      <c r="J180" s="303"/>
    </row>
    <row r="181" spans="1:10" ht="12.75">
      <c r="A181" s="15"/>
      <c r="B181" s="15"/>
      <c r="C181" s="388"/>
      <c r="D181" s="15"/>
      <c r="E181" s="15"/>
      <c r="F181"/>
      <c r="G181"/>
      <c r="H181"/>
      <c r="I181" s="12"/>
      <c r="J181" s="303"/>
    </row>
    <row r="182" spans="1:10" ht="12.75">
      <c r="A182" s="15"/>
      <c r="B182" s="15"/>
      <c r="C182" s="388"/>
      <c r="D182" s="15"/>
      <c r="E182" s="15"/>
      <c r="F182"/>
      <c r="G182"/>
      <c r="H182"/>
      <c r="I182" s="12"/>
      <c r="J182" s="303"/>
    </row>
    <row r="183" spans="1:10" ht="12.75">
      <c r="A183" s="15"/>
      <c r="B183" s="15"/>
      <c r="C183" s="388"/>
      <c r="D183" s="15"/>
      <c r="E183" s="15"/>
      <c r="F183"/>
      <c r="G183"/>
      <c r="H183"/>
      <c r="I183" s="12"/>
      <c r="J183" s="303"/>
    </row>
    <row r="184" spans="1:10" ht="12.75">
      <c r="A184" s="15"/>
      <c r="B184" s="15"/>
      <c r="C184" s="388"/>
      <c r="D184" s="15"/>
      <c r="E184" s="15"/>
      <c r="F184"/>
      <c r="G184"/>
      <c r="H184"/>
      <c r="I184" s="12"/>
      <c r="J184"/>
    </row>
    <row r="185" spans="1:10" ht="12.75">
      <c r="A185" s="15"/>
      <c r="B185" s="15"/>
      <c r="C185" s="388"/>
      <c r="D185" s="15"/>
      <c r="E185" s="15"/>
      <c r="F185"/>
      <c r="G185"/>
      <c r="H185"/>
      <c r="I185" s="12"/>
      <c r="J185"/>
    </row>
    <row r="186" spans="1:10" ht="12.75">
      <c r="A186" s="15"/>
      <c r="B186" s="15"/>
      <c r="C186" s="388"/>
      <c r="D186" s="15"/>
      <c r="E186" s="15"/>
      <c r="F186"/>
      <c r="G186"/>
      <c r="H186"/>
      <c r="I186" s="12"/>
      <c r="J186"/>
    </row>
    <row r="187" spans="1:10" ht="12.75">
      <c r="A187" s="15"/>
      <c r="B187" s="15"/>
      <c r="C187" s="388"/>
      <c r="D187" s="15"/>
      <c r="E187" s="15"/>
      <c r="F187"/>
      <c r="G187"/>
      <c r="H187"/>
      <c r="I187" s="12"/>
      <c r="J187"/>
    </row>
    <row r="188" spans="1:10" ht="12.75">
      <c r="A188" s="15"/>
      <c r="B188" s="15"/>
      <c r="C188" s="388"/>
      <c r="D188" s="15"/>
      <c r="E188" s="15"/>
      <c r="F188"/>
      <c r="G188"/>
      <c r="H188"/>
      <c r="I188" s="12"/>
      <c r="J188"/>
    </row>
    <row r="189" spans="1:10" ht="12.75">
      <c r="A189" s="15"/>
      <c r="B189" s="15"/>
      <c r="C189" s="388"/>
      <c r="D189" s="15"/>
      <c r="E189" s="15"/>
      <c r="F189"/>
      <c r="G189"/>
      <c r="H189"/>
      <c r="I189" s="12"/>
      <c r="J189"/>
    </row>
    <row r="190" spans="1:10" ht="12.75">
      <c r="A190" s="15"/>
      <c r="B190" s="15"/>
      <c r="C190" s="388"/>
      <c r="D190" s="15"/>
      <c r="E190" s="15"/>
      <c r="F190"/>
      <c r="G190"/>
      <c r="H190"/>
      <c r="I190" s="12"/>
      <c r="J190"/>
    </row>
    <row r="191" spans="1:10" ht="12.75">
      <c r="A191" s="15"/>
      <c r="B191" s="15"/>
      <c r="C191" s="388"/>
      <c r="D191" s="15"/>
      <c r="E191" s="15"/>
      <c r="F191"/>
      <c r="G191"/>
      <c r="H191"/>
      <c r="I191" s="12"/>
      <c r="J191"/>
    </row>
    <row r="192" spans="1:10" ht="12.75">
      <c r="A192" s="15"/>
      <c r="B192" s="15"/>
      <c r="C192" s="388"/>
      <c r="D192" s="15"/>
      <c r="E192" s="15"/>
      <c r="F192"/>
      <c r="G192"/>
      <c r="H192"/>
      <c r="I192" s="12"/>
      <c r="J192"/>
    </row>
    <row r="193" spans="1:10" ht="12.75">
      <c r="A193" s="15"/>
      <c r="B193" s="15"/>
      <c r="C193" s="388"/>
      <c r="D193" s="15"/>
      <c r="E193" s="15"/>
      <c r="F193"/>
      <c r="G193"/>
      <c r="H193"/>
      <c r="I193" s="12"/>
      <c r="J193"/>
    </row>
    <row r="194" spans="1:10" ht="12.75">
      <c r="A194" s="15"/>
      <c r="B194" s="15"/>
      <c r="C194" s="388"/>
      <c r="D194" s="15"/>
      <c r="E194" s="15"/>
      <c r="F194"/>
      <c r="G194"/>
      <c r="H194"/>
      <c r="I194" s="12"/>
      <c r="J194"/>
    </row>
    <row r="195" spans="1:10" ht="12.75">
      <c r="A195" s="15"/>
      <c r="B195" s="15"/>
      <c r="C195" s="388"/>
      <c r="D195" s="15"/>
      <c r="E195" s="15"/>
      <c r="F195"/>
      <c r="G195"/>
      <c r="H195"/>
      <c r="I195" s="12"/>
      <c r="J195"/>
    </row>
    <row r="196" spans="1:10" ht="12.75">
      <c r="A196" s="15"/>
      <c r="B196" s="15"/>
      <c r="C196" s="388"/>
      <c r="D196" s="15"/>
      <c r="E196" s="15"/>
      <c r="F196"/>
      <c r="G196"/>
      <c r="H196"/>
      <c r="I196" s="12"/>
      <c r="J196"/>
    </row>
    <row r="197" spans="1:10" ht="12.75">
      <c r="A197" s="15"/>
      <c r="B197" s="15"/>
      <c r="C197" s="388"/>
      <c r="D197" s="15"/>
      <c r="E197" s="15"/>
      <c r="F197"/>
      <c r="G197"/>
      <c r="H197"/>
      <c r="I197" s="12"/>
      <c r="J197"/>
    </row>
    <row r="198" spans="1:10" ht="12.75">
      <c r="A198" s="15"/>
      <c r="B198" s="15"/>
      <c r="C198" s="388"/>
      <c r="D198" s="15"/>
      <c r="E198" s="15"/>
      <c r="F198"/>
      <c r="G198"/>
      <c r="H198"/>
      <c r="I198" s="12"/>
      <c r="J198"/>
    </row>
    <row r="199" spans="1:10" ht="12.75">
      <c r="A199" s="15"/>
      <c r="B199" s="15"/>
      <c r="C199" s="388"/>
      <c r="D199" s="15"/>
      <c r="E199" s="15"/>
      <c r="F199"/>
      <c r="G199"/>
      <c r="H199"/>
      <c r="I199" s="12"/>
      <c r="J199"/>
    </row>
    <row r="200" spans="1:10" ht="12.75">
      <c r="A200" s="15"/>
      <c r="B200" s="15"/>
      <c r="C200" s="388"/>
      <c r="D200" s="15"/>
      <c r="E200" s="15"/>
      <c r="F200"/>
      <c r="G200"/>
      <c r="H200"/>
      <c r="I200" s="12"/>
      <c r="J200"/>
    </row>
    <row r="201" spans="1:10" ht="12.75">
      <c r="A201" s="15"/>
      <c r="B201" s="15"/>
      <c r="C201" s="388"/>
      <c r="D201" s="15"/>
      <c r="E201" s="15"/>
      <c r="F201"/>
      <c r="G201"/>
      <c r="H201"/>
      <c r="I201" s="12"/>
      <c r="J201"/>
    </row>
    <row r="202" spans="1:10" ht="12.75">
      <c r="A202" s="15"/>
      <c r="B202" s="15"/>
      <c r="C202" s="388"/>
      <c r="D202" s="15"/>
      <c r="E202" s="15"/>
      <c r="F202"/>
      <c r="G202"/>
      <c r="H202"/>
      <c r="I202" s="12"/>
      <c r="J202"/>
    </row>
    <row r="203" spans="1:10" ht="12.75">
      <c r="A203" s="15"/>
      <c r="B203" s="15"/>
      <c r="C203" s="388"/>
      <c r="D203" s="15"/>
      <c r="E203" s="15"/>
      <c r="F203"/>
      <c r="G203"/>
      <c r="H203"/>
      <c r="I203" s="12"/>
      <c r="J203"/>
    </row>
    <row r="204" spans="1:10" ht="12.75">
      <c r="A204" s="15"/>
      <c r="B204" s="15"/>
      <c r="C204" s="388"/>
      <c r="D204" s="15"/>
      <c r="E204" s="15"/>
      <c r="F204"/>
      <c r="G204"/>
      <c r="H204"/>
      <c r="I204" s="12"/>
      <c r="J204"/>
    </row>
    <row r="205" spans="1:10" ht="12.75">
      <c r="A205" s="15"/>
      <c r="B205" s="15"/>
      <c r="C205" s="388"/>
      <c r="D205" s="15"/>
      <c r="E205" s="15"/>
      <c r="F205"/>
      <c r="G205"/>
      <c r="H205"/>
      <c r="I205" s="12"/>
      <c r="J205"/>
    </row>
    <row r="206" spans="1:10" ht="12.75">
      <c r="A206" s="15"/>
      <c r="B206" s="15"/>
      <c r="C206" s="388"/>
      <c r="D206" s="15"/>
      <c r="E206" s="15"/>
      <c r="F206"/>
      <c r="G206"/>
      <c r="H206"/>
      <c r="I206" s="12"/>
      <c r="J206"/>
    </row>
    <row r="207" spans="1:10" ht="12.75">
      <c r="A207" s="15"/>
      <c r="B207" s="15"/>
      <c r="C207" s="388"/>
      <c r="D207" s="15"/>
      <c r="E207" s="15"/>
      <c r="F207"/>
      <c r="G207"/>
      <c r="H207"/>
      <c r="I207" s="12"/>
      <c r="J207"/>
    </row>
    <row r="208" spans="1:10" ht="12.75">
      <c r="A208" s="15"/>
      <c r="B208" s="15"/>
      <c r="C208" s="388"/>
      <c r="D208" s="15"/>
      <c r="E208" s="15"/>
      <c r="F208"/>
      <c r="G208"/>
      <c r="H208"/>
      <c r="I208" s="12"/>
      <c r="J208"/>
    </row>
    <row r="209" spans="1:10" ht="12.75">
      <c r="A209" s="15"/>
      <c r="B209" s="15"/>
      <c r="C209" s="388"/>
      <c r="D209" s="15"/>
      <c r="E209" s="15"/>
      <c r="F209"/>
      <c r="G209"/>
      <c r="H209"/>
      <c r="I209" s="12"/>
      <c r="J209"/>
    </row>
    <row r="210" spans="1:10" ht="12.75">
      <c r="A210" s="15"/>
      <c r="B210" s="15"/>
      <c r="C210" s="388"/>
      <c r="D210" s="15"/>
      <c r="E210" s="15"/>
      <c r="F210"/>
      <c r="G210"/>
      <c r="H210"/>
      <c r="I210" s="12"/>
      <c r="J210"/>
    </row>
    <row r="211" spans="1:10" ht="12.75">
      <c r="A211" s="15"/>
      <c r="B211" s="15"/>
      <c r="C211" s="388"/>
      <c r="D211" s="15"/>
      <c r="E211" s="15"/>
      <c r="F211"/>
      <c r="G211"/>
      <c r="H211"/>
      <c r="I211" s="12"/>
      <c r="J211"/>
    </row>
    <row r="212" spans="1:10" ht="12.75">
      <c r="A212" s="15"/>
      <c r="B212" s="15"/>
      <c r="C212" s="388"/>
      <c r="D212" s="15"/>
      <c r="E212" s="15"/>
      <c r="F212"/>
      <c r="G212"/>
      <c r="H212"/>
      <c r="I212" s="12"/>
      <c r="J212"/>
    </row>
    <row r="213" spans="1:10" ht="12.75">
      <c r="A213" s="15"/>
      <c r="B213" s="15"/>
      <c r="C213" s="388"/>
      <c r="D213" s="15"/>
      <c r="E213" s="15"/>
      <c r="F213"/>
      <c r="G213"/>
      <c r="H213"/>
      <c r="I213" s="12"/>
      <c r="J213"/>
    </row>
    <row r="214" spans="1:10" ht="12.75">
      <c r="A214" s="15"/>
      <c r="B214" s="15"/>
      <c r="C214" s="388"/>
      <c r="D214" s="15"/>
      <c r="E214" s="15"/>
      <c r="F214"/>
      <c r="G214"/>
      <c r="H214"/>
      <c r="I214" s="12"/>
      <c r="J214"/>
    </row>
    <row r="215" spans="1:10" ht="12.75">
      <c r="A215" s="15"/>
      <c r="B215" s="15"/>
      <c r="C215" s="388"/>
      <c r="D215" s="15"/>
      <c r="E215" s="15"/>
      <c r="F215"/>
      <c r="G215"/>
      <c r="H215"/>
      <c r="I215" s="12"/>
      <c r="J215"/>
    </row>
    <row r="216" spans="1:10" ht="12.75">
      <c r="A216" s="15"/>
      <c r="B216" s="15"/>
      <c r="C216" s="388"/>
      <c r="D216" s="15"/>
      <c r="E216" s="15"/>
      <c r="F216"/>
      <c r="G216"/>
      <c r="H216"/>
      <c r="I216" s="12"/>
      <c r="J216"/>
    </row>
    <row r="217" spans="1:10" ht="12.75">
      <c r="A217" s="15"/>
      <c r="B217" s="15"/>
      <c r="C217" s="388"/>
      <c r="D217" s="15"/>
      <c r="E217" s="15"/>
      <c r="F217"/>
      <c r="G217"/>
      <c r="H217"/>
      <c r="I217" s="12"/>
      <c r="J217"/>
    </row>
    <row r="218" spans="1:10" ht="12.75">
      <c r="A218" s="15"/>
      <c r="B218" s="15"/>
      <c r="C218" s="388"/>
      <c r="D218" s="15"/>
      <c r="E218" s="15"/>
      <c r="F218"/>
      <c r="G218"/>
      <c r="H218"/>
      <c r="I218" s="12"/>
      <c r="J218"/>
    </row>
    <row r="219" spans="1:10" ht="12.75">
      <c r="A219" s="15"/>
      <c r="B219" s="15"/>
      <c r="C219" s="388"/>
      <c r="D219" s="15"/>
      <c r="E219" s="15"/>
      <c r="F219"/>
      <c r="G219"/>
      <c r="H219"/>
      <c r="I219" s="12"/>
      <c r="J219"/>
    </row>
    <row r="220" spans="1:10" ht="12.75">
      <c r="A220" s="15"/>
      <c r="B220" s="15"/>
      <c r="C220" s="388"/>
      <c r="D220" s="15"/>
      <c r="E220" s="15"/>
      <c r="F220"/>
      <c r="G220"/>
      <c r="H220"/>
      <c r="I220" s="12"/>
      <c r="J220"/>
    </row>
    <row r="221" spans="1:10" ht="12.75">
      <c r="A221" s="15"/>
      <c r="B221" s="15"/>
      <c r="C221" s="388"/>
      <c r="D221" s="15"/>
      <c r="E221" s="15"/>
      <c r="F221"/>
      <c r="G221"/>
      <c r="H221"/>
      <c r="I221" s="12"/>
      <c r="J221"/>
    </row>
    <row r="222" spans="1:10" ht="12.75">
      <c r="A222" s="15"/>
      <c r="B222" s="15"/>
      <c r="C222" s="388"/>
      <c r="D222" s="15"/>
      <c r="E222" s="15"/>
      <c r="F222"/>
      <c r="G222"/>
      <c r="H222"/>
      <c r="I222" s="12"/>
      <c r="J222"/>
    </row>
    <row r="223" spans="1:10" ht="12.75">
      <c r="A223" s="15"/>
      <c r="B223" s="15"/>
      <c r="C223" s="388"/>
      <c r="D223" s="15"/>
      <c r="E223" s="15"/>
      <c r="F223"/>
      <c r="G223"/>
      <c r="H223"/>
      <c r="I223" s="12"/>
      <c r="J223"/>
    </row>
    <row r="224" spans="1:10" ht="12.75">
      <c r="A224" s="15"/>
      <c r="B224" s="15"/>
      <c r="C224" s="388"/>
      <c r="D224" s="15"/>
      <c r="E224" s="15"/>
      <c r="F224"/>
      <c r="G224"/>
      <c r="H224"/>
      <c r="I224" s="12"/>
      <c r="J224"/>
    </row>
    <row r="225" spans="1:10" ht="12.75">
      <c r="A225" s="15"/>
      <c r="B225" s="15"/>
      <c r="C225" s="388"/>
      <c r="D225" s="15"/>
      <c r="E225" s="15"/>
      <c r="F225"/>
      <c r="G225"/>
      <c r="H225"/>
      <c r="I225" s="12"/>
      <c r="J225"/>
    </row>
    <row r="226" spans="1:10" ht="12.75">
      <c r="A226" s="15"/>
      <c r="B226" s="15"/>
      <c r="C226" s="388"/>
      <c r="D226" s="15"/>
      <c r="E226" s="15"/>
      <c r="F226"/>
      <c r="G226"/>
      <c r="H226"/>
      <c r="I226" s="12"/>
      <c r="J226"/>
    </row>
    <row r="227" spans="1:10" ht="12.75">
      <c r="A227" s="15"/>
      <c r="B227" s="15"/>
      <c r="C227" s="388"/>
      <c r="D227" s="15"/>
      <c r="E227" s="15"/>
      <c r="F227"/>
      <c r="G227"/>
      <c r="H227"/>
      <c r="I227" s="12"/>
      <c r="J227"/>
    </row>
    <row r="228" spans="1:10" ht="12.75">
      <c r="A228" s="15"/>
      <c r="B228" s="15"/>
      <c r="C228" s="388"/>
      <c r="D228" s="15"/>
      <c r="E228" s="15"/>
      <c r="F228"/>
      <c r="G228"/>
      <c r="H228"/>
      <c r="I228" s="12"/>
      <c r="J228"/>
    </row>
    <row r="229" spans="1:10" ht="12.75">
      <c r="A229" s="15"/>
      <c r="B229" s="15"/>
      <c r="C229" s="388"/>
      <c r="D229" s="15"/>
      <c r="E229" s="15"/>
      <c r="F229"/>
      <c r="G229"/>
      <c r="H229"/>
      <c r="I229" s="12"/>
      <c r="J229"/>
    </row>
    <row r="230" spans="1:10" ht="12.75">
      <c r="A230" s="15"/>
      <c r="B230" s="15"/>
      <c r="C230" s="388"/>
      <c r="D230" s="15"/>
      <c r="E230" s="15"/>
      <c r="F230"/>
      <c r="G230"/>
      <c r="H230"/>
      <c r="I230" s="12"/>
      <c r="J230"/>
    </row>
    <row r="231" spans="1:10" ht="12.75">
      <c r="A231" s="15"/>
      <c r="B231" s="15"/>
      <c r="C231" s="388"/>
      <c r="D231" s="15"/>
      <c r="E231" s="15"/>
      <c r="F231"/>
      <c r="G231"/>
      <c r="H231"/>
      <c r="I231" s="12"/>
      <c r="J231"/>
    </row>
    <row r="232" spans="1:10" ht="12.75">
      <c r="A232" s="15"/>
      <c r="B232" s="15"/>
      <c r="C232" s="388"/>
      <c r="D232" s="15"/>
      <c r="E232" s="15"/>
      <c r="F232"/>
      <c r="G232"/>
      <c r="H232"/>
      <c r="I232" s="12"/>
      <c r="J232"/>
    </row>
    <row r="233" spans="1:10" ht="12.75">
      <c r="A233" s="15"/>
      <c r="B233" s="15"/>
      <c r="C233" s="388"/>
      <c r="D233" s="15"/>
      <c r="E233" s="15"/>
      <c r="F233"/>
      <c r="G233"/>
      <c r="H233"/>
      <c r="I233" s="12"/>
      <c r="J233"/>
    </row>
    <row r="234" spans="1:10" ht="12.75">
      <c r="A234" s="15"/>
      <c r="B234" s="15"/>
      <c r="C234" s="388"/>
      <c r="D234" s="15"/>
      <c r="E234" s="15"/>
      <c r="F234"/>
      <c r="G234"/>
      <c r="H234"/>
      <c r="I234" s="12"/>
      <c r="J234"/>
    </row>
    <row r="235" spans="1:10" ht="12.75">
      <c r="A235" s="15"/>
      <c r="B235" s="15"/>
      <c r="C235" s="388"/>
      <c r="D235" s="15"/>
      <c r="E235" s="15"/>
      <c r="F235"/>
      <c r="G235"/>
      <c r="H235"/>
      <c r="I235" s="12"/>
      <c r="J235"/>
    </row>
    <row r="236" spans="1:10" ht="12.75">
      <c r="A236" s="15"/>
      <c r="B236" s="15"/>
      <c r="C236" s="388"/>
      <c r="D236" s="15"/>
      <c r="E236" s="15"/>
      <c r="F236"/>
      <c r="G236"/>
      <c r="H236"/>
      <c r="I236" s="12"/>
      <c r="J236"/>
    </row>
    <row r="237" spans="1:10" ht="12.75">
      <c r="A237" s="15"/>
      <c r="B237" s="15"/>
      <c r="C237" s="388"/>
      <c r="D237" s="15"/>
      <c r="E237" s="15"/>
      <c r="F237"/>
      <c r="G237"/>
      <c r="H237"/>
      <c r="I237" s="12"/>
      <c r="J237"/>
    </row>
    <row r="238" spans="1:10" ht="12.75">
      <c r="A238" s="15"/>
      <c r="B238" s="15"/>
      <c r="C238" s="388"/>
      <c r="D238" s="15"/>
      <c r="E238" s="15"/>
      <c r="F238"/>
      <c r="G238"/>
      <c r="H238"/>
      <c r="I238" s="12"/>
      <c r="J238"/>
    </row>
    <row r="239" spans="1:10" ht="12.75">
      <c r="A239" s="15"/>
      <c r="B239" s="15"/>
      <c r="C239" s="388"/>
      <c r="D239" s="15"/>
      <c r="E239" s="15"/>
      <c r="F239"/>
      <c r="G239"/>
      <c r="H239"/>
      <c r="I239" s="12"/>
      <c r="J239"/>
    </row>
    <row r="240" spans="1:10" ht="12.75">
      <c r="A240" s="15"/>
      <c r="B240" s="15"/>
      <c r="C240" s="388"/>
      <c r="D240" s="15"/>
      <c r="E240" s="15"/>
      <c r="F240"/>
      <c r="G240"/>
      <c r="H240"/>
      <c r="I240" s="12"/>
      <c r="J240"/>
    </row>
    <row r="241" spans="1:10" ht="12.75">
      <c r="A241" s="15"/>
      <c r="B241" s="15"/>
      <c r="C241" s="388"/>
      <c r="D241" s="15"/>
      <c r="E241" s="15"/>
      <c r="F241"/>
      <c r="G241"/>
      <c r="H241"/>
      <c r="I241" s="12"/>
      <c r="J241"/>
    </row>
    <row r="242" spans="1:10" ht="12.75">
      <c r="A242" s="15"/>
      <c r="B242" s="15"/>
      <c r="C242" s="388"/>
      <c r="D242" s="15"/>
      <c r="E242" s="15"/>
      <c r="F242"/>
      <c r="G242"/>
      <c r="H242"/>
      <c r="I242" s="12"/>
      <c r="J242"/>
    </row>
    <row r="243" spans="1:10" ht="12.75">
      <c r="A243" s="15"/>
      <c r="B243" s="15"/>
      <c r="C243" s="388"/>
      <c r="D243" s="15"/>
      <c r="E243" s="15"/>
      <c r="F243"/>
      <c r="G243"/>
      <c r="H243"/>
      <c r="I243" s="12"/>
      <c r="J243"/>
    </row>
    <row r="244" spans="1:10" ht="12.75">
      <c r="A244" s="15"/>
      <c r="B244" s="15"/>
      <c r="C244" s="388"/>
      <c r="D244" s="15"/>
      <c r="E244" s="15"/>
      <c r="F244"/>
      <c r="G244"/>
      <c r="H244"/>
      <c r="I244" s="12"/>
      <c r="J244"/>
    </row>
    <row r="245" spans="1:10" ht="12.75">
      <c r="A245" s="15"/>
      <c r="B245" s="15"/>
      <c r="C245" s="388"/>
      <c r="D245" s="15"/>
      <c r="E245" s="15"/>
      <c r="F245"/>
      <c r="G245"/>
      <c r="H245"/>
      <c r="I245" s="12"/>
      <c r="J245"/>
    </row>
    <row r="246" spans="1:10" ht="12.75">
      <c r="A246" s="15"/>
      <c r="B246" s="15"/>
      <c r="C246" s="388"/>
      <c r="D246" s="15"/>
      <c r="E246" s="15"/>
      <c r="F246"/>
      <c r="G246"/>
      <c r="H246"/>
      <c r="I246" s="12"/>
      <c r="J246"/>
    </row>
    <row r="247" spans="1:10" ht="12.75">
      <c r="A247" s="15"/>
      <c r="B247" s="15"/>
      <c r="C247" s="388"/>
      <c r="D247" s="15"/>
      <c r="E247" s="15"/>
      <c r="F247"/>
      <c r="G247"/>
      <c r="H247"/>
      <c r="I247" s="12"/>
      <c r="J247"/>
    </row>
    <row r="248" spans="1:10" ht="12.75">
      <c r="A248" s="15"/>
      <c r="B248" s="15"/>
      <c r="C248" s="388"/>
      <c r="D248" s="15"/>
      <c r="E248" s="15"/>
      <c r="F248"/>
      <c r="G248"/>
      <c r="H248"/>
      <c r="I248" s="12"/>
      <c r="J248"/>
    </row>
    <row r="249" spans="1:10" ht="12.75">
      <c r="A249" s="15"/>
      <c r="B249" s="15"/>
      <c r="C249" s="388"/>
      <c r="D249" s="15"/>
      <c r="E249" s="15"/>
      <c r="F249"/>
      <c r="G249"/>
      <c r="H249"/>
      <c r="I249" s="12"/>
      <c r="J249"/>
    </row>
    <row r="250" spans="1:10" ht="12.75">
      <c r="A250" s="15"/>
      <c r="B250" s="15"/>
      <c r="C250" s="388"/>
      <c r="D250" s="15"/>
      <c r="E250" s="15"/>
      <c r="F250"/>
      <c r="G250"/>
      <c r="H250"/>
      <c r="I250" s="12"/>
      <c r="J250"/>
    </row>
    <row r="251" spans="1:10" ht="12.75">
      <c r="A251" s="15"/>
      <c r="B251" s="15"/>
      <c r="C251" s="388"/>
      <c r="D251" s="15"/>
      <c r="E251" s="15"/>
      <c r="F251"/>
      <c r="G251"/>
      <c r="H251"/>
      <c r="I251" s="12"/>
      <c r="J251"/>
    </row>
    <row r="252" spans="1:10" ht="12.75">
      <c r="A252" s="15"/>
      <c r="B252" s="15"/>
      <c r="C252" s="388"/>
      <c r="D252" s="15"/>
      <c r="E252" s="15"/>
      <c r="F252"/>
      <c r="G252"/>
      <c r="H252"/>
      <c r="I252" s="12"/>
      <c r="J252"/>
    </row>
    <row r="253" spans="1:10" ht="12.75">
      <c r="A253" s="15"/>
      <c r="B253" s="15"/>
      <c r="C253" s="388"/>
      <c r="D253" s="15"/>
      <c r="E253" s="15"/>
      <c r="F253"/>
      <c r="G253"/>
      <c r="H253"/>
      <c r="I253" s="12"/>
      <c r="J253"/>
    </row>
    <row r="254" spans="1:10" ht="12.75">
      <c r="A254" s="15"/>
      <c r="B254" s="15"/>
      <c r="C254" s="388"/>
      <c r="D254" s="15"/>
      <c r="E254" s="15"/>
      <c r="F254"/>
      <c r="G254"/>
      <c r="H254"/>
      <c r="I254" s="12"/>
      <c r="J254"/>
    </row>
    <row r="255" spans="1:10" ht="12.75">
      <c r="A255" s="15"/>
      <c r="B255" s="15"/>
      <c r="C255" s="388"/>
      <c r="D255" s="15"/>
      <c r="E255" s="15"/>
      <c r="F255"/>
      <c r="G255"/>
      <c r="H255"/>
      <c r="I255" s="12"/>
      <c r="J255"/>
    </row>
    <row r="256" spans="1:10" ht="12.75">
      <c r="A256" s="15"/>
      <c r="B256" s="15"/>
      <c r="C256" s="388"/>
      <c r="D256" s="15"/>
      <c r="E256" s="15"/>
      <c r="F256"/>
      <c r="G256"/>
      <c r="H256"/>
      <c r="I256" s="12"/>
      <c r="J256"/>
    </row>
    <row r="257" spans="1:10" ht="12.75">
      <c r="A257" s="15"/>
      <c r="B257" s="15"/>
      <c r="C257" s="388"/>
      <c r="D257" s="15"/>
      <c r="E257" s="15"/>
      <c r="F257"/>
      <c r="G257"/>
      <c r="H257"/>
      <c r="I257" s="12"/>
      <c r="J257"/>
    </row>
    <row r="258" spans="1:10" ht="12.75">
      <c r="A258" s="15"/>
      <c r="B258" s="15"/>
      <c r="C258" s="388"/>
      <c r="D258" s="15"/>
      <c r="E258" s="15"/>
      <c r="F258"/>
      <c r="G258"/>
      <c r="H258"/>
      <c r="I258" s="12"/>
      <c r="J258"/>
    </row>
    <row r="259" spans="1:10" ht="12.75">
      <c r="A259" s="15"/>
      <c r="B259" s="15"/>
      <c r="C259" s="388"/>
      <c r="D259" s="15"/>
      <c r="E259" s="15"/>
      <c r="F259"/>
      <c r="G259"/>
      <c r="H259"/>
      <c r="I259" s="12"/>
      <c r="J259"/>
    </row>
    <row r="260" spans="1:10" ht="12.75">
      <c r="A260" s="15"/>
      <c r="B260" s="15"/>
      <c r="C260" s="388"/>
      <c r="D260" s="15"/>
      <c r="E260" s="15"/>
      <c r="F260"/>
      <c r="G260"/>
      <c r="H260"/>
      <c r="I260" s="12"/>
      <c r="J260"/>
    </row>
    <row r="261" spans="1:10" ht="12.75">
      <c r="A261" s="15"/>
      <c r="B261" s="15"/>
      <c r="C261" s="388"/>
      <c r="D261" s="15"/>
      <c r="E261" s="15"/>
      <c r="F261"/>
      <c r="G261"/>
      <c r="H261"/>
      <c r="I261" s="12"/>
      <c r="J261"/>
    </row>
    <row r="262" spans="1:10" ht="12.75">
      <c r="A262" s="15"/>
      <c r="B262" s="15"/>
      <c r="C262" s="388"/>
      <c r="D262" s="15"/>
      <c r="E262" s="15"/>
      <c r="F262"/>
      <c r="G262"/>
      <c r="H262"/>
      <c r="I262" s="12"/>
      <c r="J262"/>
    </row>
    <row r="263" spans="1:10" ht="12.75">
      <c r="A263" s="15"/>
      <c r="B263" s="15"/>
      <c r="C263" s="388"/>
      <c r="D263" s="15"/>
      <c r="E263" s="15"/>
      <c r="F263"/>
      <c r="G263"/>
      <c r="H263"/>
      <c r="I263" s="12"/>
      <c r="J263"/>
    </row>
    <row r="264" spans="1:10" ht="12.75">
      <c r="A264" s="15"/>
      <c r="B264" s="15"/>
      <c r="C264" s="388"/>
      <c r="D264" s="15"/>
      <c r="E264" s="15"/>
      <c r="F264"/>
      <c r="G264"/>
      <c r="H264"/>
      <c r="I264" s="12"/>
      <c r="J264"/>
    </row>
    <row r="265" spans="1:10" ht="12.75">
      <c r="A265" s="15"/>
      <c r="B265" s="15"/>
      <c r="C265" s="388"/>
      <c r="D265" s="15"/>
      <c r="E265" s="15"/>
      <c r="F265"/>
      <c r="G265"/>
      <c r="H265"/>
      <c r="I265" s="12"/>
      <c r="J265"/>
    </row>
    <row r="266" spans="1:10" ht="12.75">
      <c r="A266" s="15"/>
      <c r="B266" s="15"/>
      <c r="C266" s="388"/>
      <c r="D266" s="15"/>
      <c r="E266" s="15"/>
      <c r="F266"/>
      <c r="G266"/>
      <c r="H266"/>
      <c r="I266" s="12"/>
      <c r="J266"/>
    </row>
    <row r="267" spans="1:10" ht="12.75">
      <c r="A267" s="15"/>
      <c r="B267" s="15"/>
      <c r="C267" s="388"/>
      <c r="D267" s="15"/>
      <c r="E267" s="15"/>
      <c r="F267"/>
      <c r="G267"/>
      <c r="H267"/>
      <c r="I267" s="12"/>
      <c r="J267"/>
    </row>
    <row r="268" spans="1:10" ht="12.75">
      <c r="A268" s="15"/>
      <c r="B268" s="15"/>
      <c r="C268" s="388"/>
      <c r="D268" s="15"/>
      <c r="E268" s="15"/>
      <c r="F268"/>
      <c r="G268"/>
      <c r="H268"/>
      <c r="I268" s="12"/>
      <c r="J268"/>
    </row>
    <row r="269" spans="1:10" ht="12.75">
      <c r="A269" s="15"/>
      <c r="B269" s="15"/>
      <c r="C269" s="388"/>
      <c r="D269" s="15"/>
      <c r="E269" s="15"/>
      <c r="F269"/>
      <c r="G269"/>
      <c r="H269"/>
      <c r="I269" s="12"/>
      <c r="J269"/>
    </row>
    <row r="270" spans="1:10" ht="12.75">
      <c r="A270" s="15"/>
      <c r="B270" s="15"/>
      <c r="C270" s="388"/>
      <c r="D270" s="15"/>
      <c r="E270" s="15"/>
      <c r="F270"/>
      <c r="G270"/>
      <c r="H270"/>
      <c r="I270" s="12"/>
      <c r="J270"/>
    </row>
    <row r="271" spans="1:10" ht="12.75">
      <c r="A271" s="15"/>
      <c r="B271" s="15"/>
      <c r="C271" s="388"/>
      <c r="D271" s="15"/>
      <c r="E271" s="15"/>
      <c r="F271"/>
      <c r="G271"/>
      <c r="H271"/>
      <c r="I271" s="12"/>
      <c r="J271"/>
    </row>
    <row r="272" spans="1:10" ht="12.75">
      <c r="A272" s="15"/>
      <c r="B272" s="15"/>
      <c r="C272" s="388"/>
      <c r="D272" s="15"/>
      <c r="E272" s="15"/>
      <c r="F272"/>
      <c r="G272"/>
      <c r="H272"/>
      <c r="I272" s="12"/>
      <c r="J272"/>
    </row>
    <row r="273" spans="1:10" ht="12.75">
      <c r="A273" s="15"/>
      <c r="B273" s="15"/>
      <c r="C273" s="388"/>
      <c r="D273" s="15"/>
      <c r="E273" s="15"/>
      <c r="F273"/>
      <c r="G273"/>
      <c r="H273"/>
      <c r="I273" s="12"/>
      <c r="J273"/>
    </row>
    <row r="274" spans="1:10" ht="12.75">
      <c r="A274" s="15"/>
      <c r="B274" s="15"/>
      <c r="C274" s="388"/>
      <c r="D274" s="15"/>
      <c r="E274" s="15"/>
      <c r="F274"/>
      <c r="G274"/>
      <c r="H274"/>
      <c r="I274" s="12"/>
      <c r="J274"/>
    </row>
    <row r="275" spans="1:10" ht="12.75">
      <c r="A275" s="15"/>
      <c r="B275" s="15"/>
      <c r="C275" s="388"/>
      <c r="D275" s="15"/>
      <c r="E275" s="15"/>
      <c r="F275"/>
      <c r="G275"/>
      <c r="H275"/>
      <c r="I275" s="12"/>
      <c r="J275"/>
    </row>
    <row r="276" spans="1:10" ht="12.75">
      <c r="A276" s="15"/>
      <c r="B276" s="15"/>
      <c r="C276" s="388"/>
      <c r="D276" s="15"/>
      <c r="E276" s="15"/>
      <c r="F276"/>
      <c r="G276"/>
      <c r="H276"/>
      <c r="I276" s="12"/>
      <c r="J276"/>
    </row>
    <row r="277" spans="1:10" ht="12.75">
      <c r="A277" s="15"/>
      <c r="B277" s="15"/>
      <c r="C277" s="388"/>
      <c r="D277" s="15"/>
      <c r="E277" s="15"/>
      <c r="F277"/>
      <c r="G277"/>
      <c r="H277"/>
      <c r="I277" s="12"/>
      <c r="J277"/>
    </row>
    <row r="278" spans="1:10" ht="12.75">
      <c r="A278" s="15"/>
      <c r="B278" s="15"/>
      <c r="C278" s="388"/>
      <c r="D278" s="15"/>
      <c r="E278" s="15"/>
      <c r="F278"/>
      <c r="G278"/>
      <c r="H278"/>
      <c r="I278" s="12"/>
      <c r="J278"/>
    </row>
    <row r="279" spans="1:10" ht="12.75">
      <c r="A279" s="15"/>
      <c r="B279" s="15"/>
      <c r="C279" s="388"/>
      <c r="D279" s="15"/>
      <c r="E279" s="15"/>
      <c r="F279"/>
      <c r="G279"/>
      <c r="H279"/>
      <c r="I279" s="12"/>
      <c r="J279"/>
    </row>
    <row r="280" spans="1:10" ht="12.75">
      <c r="A280" s="15"/>
      <c r="B280" s="15"/>
      <c r="C280" s="388"/>
      <c r="D280" s="15"/>
      <c r="E280" s="15"/>
      <c r="F280"/>
      <c r="G280"/>
      <c r="H280"/>
      <c r="I280" s="12"/>
      <c r="J280"/>
    </row>
    <row r="281" spans="1:10" ht="12.75">
      <c r="A281" s="15"/>
      <c r="B281" s="15"/>
      <c r="C281" s="388"/>
      <c r="D281" s="15"/>
      <c r="E281" s="15"/>
      <c r="F281"/>
      <c r="G281"/>
      <c r="H281"/>
      <c r="I281" s="12"/>
      <c r="J281"/>
    </row>
    <row r="282" spans="1:10" ht="12.75">
      <c r="A282" s="15"/>
      <c r="B282" s="15"/>
      <c r="C282" s="388"/>
      <c r="D282" s="15"/>
      <c r="E282" s="15"/>
      <c r="F282"/>
      <c r="G282"/>
      <c r="H282"/>
      <c r="I282" s="12"/>
      <c r="J282"/>
    </row>
    <row r="283" spans="1:10" ht="12.75">
      <c r="A283" s="15"/>
      <c r="B283" s="15"/>
      <c r="C283" s="388"/>
      <c r="D283" s="15"/>
      <c r="E283" s="15"/>
      <c r="F283"/>
      <c r="G283"/>
      <c r="H283"/>
      <c r="I283" s="12"/>
      <c r="J283"/>
    </row>
    <row r="284" spans="1:10" ht="12.75">
      <c r="A284" s="15"/>
      <c r="B284" s="15"/>
      <c r="C284" s="388"/>
      <c r="D284" s="15"/>
      <c r="E284" s="15"/>
      <c r="F284"/>
      <c r="G284"/>
      <c r="H284"/>
      <c r="I284" s="12"/>
      <c r="J284"/>
    </row>
    <row r="285" spans="1:10" ht="12.75">
      <c r="A285" s="15"/>
      <c r="B285" s="15"/>
      <c r="C285" s="388"/>
      <c r="D285" s="15"/>
      <c r="E285" s="15"/>
      <c r="F285"/>
      <c r="G285"/>
      <c r="H285"/>
      <c r="I285" s="12"/>
      <c r="J285"/>
    </row>
    <row r="286" spans="1:10" ht="12.75">
      <c r="A286" s="15"/>
      <c r="B286" s="15"/>
      <c r="C286" s="388"/>
      <c r="D286" s="15"/>
      <c r="E286" s="15"/>
      <c r="F286"/>
      <c r="G286"/>
      <c r="H286"/>
      <c r="I286" s="12"/>
      <c r="J286"/>
    </row>
    <row r="287" spans="1:10" ht="12.75">
      <c r="A287" s="15"/>
      <c r="B287" s="15"/>
      <c r="C287" s="388"/>
      <c r="D287" s="15"/>
      <c r="E287" s="15"/>
      <c r="F287"/>
      <c r="G287"/>
      <c r="H287"/>
      <c r="I287" s="12"/>
      <c r="J287"/>
    </row>
    <row r="288" spans="1:10" ht="12.75">
      <c r="A288" s="15"/>
      <c r="B288" s="15"/>
      <c r="C288" s="388"/>
      <c r="D288" s="15"/>
      <c r="E288" s="15"/>
      <c r="F288"/>
      <c r="G288"/>
      <c r="H288"/>
      <c r="I288" s="12"/>
      <c r="J288"/>
    </row>
    <row r="289" spans="1:10" ht="12.75">
      <c r="A289" s="15"/>
      <c r="B289" s="15"/>
      <c r="C289" s="388"/>
      <c r="D289" s="15"/>
      <c r="E289" s="15"/>
      <c r="F289"/>
      <c r="G289"/>
      <c r="H289"/>
      <c r="I289" s="12"/>
      <c r="J289"/>
    </row>
    <row r="290" spans="1:10" ht="12.75">
      <c r="A290" s="15"/>
      <c r="B290" s="15"/>
      <c r="C290" s="388"/>
      <c r="D290" s="15"/>
      <c r="E290" s="15"/>
      <c r="F290"/>
      <c r="G290"/>
      <c r="H290"/>
      <c r="I290" s="12"/>
      <c r="J290"/>
    </row>
    <row r="291" spans="1:10" ht="12.75">
      <c r="A291" s="15"/>
      <c r="B291" s="15"/>
      <c r="C291" s="388"/>
      <c r="D291" s="15"/>
      <c r="E291" s="15"/>
      <c r="F291"/>
      <c r="G291"/>
      <c r="H291"/>
      <c r="I291" s="12"/>
      <c r="J291"/>
    </row>
    <row r="292" spans="1:10" ht="12.75">
      <c r="A292" s="15"/>
      <c r="B292" s="15"/>
      <c r="C292" s="388"/>
      <c r="D292" s="15"/>
      <c r="E292" s="15"/>
      <c r="F292"/>
      <c r="G292"/>
      <c r="H292"/>
      <c r="I292" s="12"/>
      <c r="J292"/>
    </row>
    <row r="293" spans="1:10" ht="12.75">
      <c r="A293" s="15"/>
      <c r="B293" s="15"/>
      <c r="C293" s="388"/>
      <c r="D293" s="15"/>
      <c r="E293" s="15"/>
      <c r="F293"/>
      <c r="G293"/>
      <c r="H293"/>
      <c r="I293" s="12"/>
      <c r="J293"/>
    </row>
    <row r="294" spans="1:10" ht="12.75">
      <c r="A294" s="15"/>
      <c r="B294" s="15"/>
      <c r="C294" s="388"/>
      <c r="D294" s="15"/>
      <c r="E294" s="15"/>
      <c r="F294"/>
      <c r="G294"/>
      <c r="H294"/>
      <c r="I294" s="12"/>
      <c r="J294"/>
    </row>
    <row r="295" spans="1:10" ht="12.75">
      <c r="A295" s="15"/>
      <c r="B295" s="15"/>
      <c r="C295" s="388"/>
      <c r="D295" s="15"/>
      <c r="E295" s="15"/>
      <c r="F295"/>
      <c r="G295"/>
      <c r="H295"/>
      <c r="I295" s="12"/>
      <c r="J295"/>
    </row>
    <row r="296" spans="1:10" ht="12.75">
      <c r="A296" s="15"/>
      <c r="B296" s="15"/>
      <c r="C296" s="388"/>
      <c r="D296" s="15"/>
      <c r="E296" s="15"/>
      <c r="F296"/>
      <c r="G296"/>
      <c r="H296"/>
      <c r="I296" s="12"/>
      <c r="J296"/>
    </row>
    <row r="297" spans="1:10" ht="12.75">
      <c r="A297" s="15"/>
      <c r="B297" s="15"/>
      <c r="C297" s="388"/>
      <c r="D297" s="15"/>
      <c r="E297" s="15"/>
      <c r="F297"/>
      <c r="G297"/>
      <c r="H297"/>
      <c r="I297" s="12"/>
      <c r="J297"/>
    </row>
    <row r="298" spans="1:10" ht="12.75">
      <c r="A298" s="15"/>
      <c r="B298" s="15"/>
      <c r="C298" s="388"/>
      <c r="D298" s="15"/>
      <c r="E298" s="15"/>
      <c r="F298"/>
      <c r="G298"/>
      <c r="H298"/>
      <c r="I298" s="12"/>
      <c r="J298"/>
    </row>
    <row r="299" spans="1:10" ht="12.75">
      <c r="A299" s="15"/>
      <c r="B299" s="15"/>
      <c r="C299" s="388"/>
      <c r="D299" s="15"/>
      <c r="E299" s="15"/>
      <c r="F299"/>
      <c r="G299"/>
      <c r="H299"/>
      <c r="I299" s="12"/>
      <c r="J299"/>
    </row>
    <row r="300" spans="1:10" ht="12.75">
      <c r="A300" s="15"/>
      <c r="B300" s="15"/>
      <c r="C300" s="388"/>
      <c r="D300" s="15"/>
      <c r="E300" s="15"/>
      <c r="F300"/>
      <c r="G300"/>
      <c r="H300"/>
      <c r="I300" s="12"/>
      <c r="J300"/>
    </row>
    <row r="301" spans="1:10" ht="12.75">
      <c r="A301" s="15"/>
      <c r="B301" s="15"/>
      <c r="C301" s="388"/>
      <c r="D301" s="15"/>
      <c r="E301" s="15"/>
      <c r="F301"/>
      <c r="G301"/>
      <c r="H301"/>
      <c r="I301" s="12"/>
      <c r="J301"/>
    </row>
    <row r="302" spans="1:10" ht="12.75">
      <c r="A302" s="15"/>
      <c r="B302" s="15"/>
      <c r="C302" s="388"/>
      <c r="D302" s="15"/>
      <c r="E302" s="15"/>
      <c r="F302"/>
      <c r="G302"/>
      <c r="H302"/>
      <c r="I302" s="12"/>
      <c r="J302"/>
    </row>
    <row r="303" spans="1:10" ht="12.75">
      <c r="A303" s="15"/>
      <c r="B303" s="15"/>
      <c r="C303" s="388"/>
      <c r="D303" s="15"/>
      <c r="E303" s="15"/>
      <c r="F303"/>
      <c r="G303"/>
      <c r="H303"/>
      <c r="I303" s="12"/>
      <c r="J303"/>
    </row>
    <row r="304" spans="1:10" ht="12.75">
      <c r="A304" s="15"/>
      <c r="B304" s="15"/>
      <c r="C304" s="388"/>
      <c r="D304" s="15"/>
      <c r="E304" s="15"/>
      <c r="F304"/>
      <c r="G304"/>
      <c r="H304"/>
      <c r="I304" s="12"/>
      <c r="J304"/>
    </row>
    <row r="305" spans="1:10" ht="12.75">
      <c r="A305" s="15"/>
      <c r="B305" s="15"/>
      <c r="C305" s="388"/>
      <c r="D305" s="15"/>
      <c r="E305" s="15"/>
      <c r="F305"/>
      <c r="G305"/>
      <c r="H305"/>
      <c r="I305" s="12"/>
      <c r="J305"/>
    </row>
    <row r="306" spans="1:10" ht="12.75">
      <c r="A306" s="15"/>
      <c r="B306" s="15"/>
      <c r="C306" s="388"/>
      <c r="D306" s="15"/>
      <c r="E306" s="15"/>
      <c r="F306"/>
      <c r="G306"/>
      <c r="H306"/>
      <c r="I306" s="12"/>
      <c r="J306"/>
    </row>
    <row r="307" spans="1:10" ht="12.75">
      <c r="A307" s="15"/>
      <c r="B307" s="15"/>
      <c r="C307" s="388"/>
      <c r="D307" s="15"/>
      <c r="E307" s="15"/>
      <c r="F307"/>
      <c r="G307"/>
      <c r="H307"/>
      <c r="I307" s="12"/>
      <c r="J307"/>
    </row>
    <row r="308" spans="1:10" ht="12.75">
      <c r="A308" s="15"/>
      <c r="B308" s="15"/>
      <c r="C308" s="388"/>
      <c r="D308" s="15"/>
      <c r="E308" s="15"/>
      <c r="F308"/>
      <c r="G308"/>
      <c r="H308"/>
      <c r="I308" s="12"/>
      <c r="J308"/>
    </row>
    <row r="309" spans="1:10" ht="12.75">
      <c r="A309" s="15"/>
      <c r="B309" s="15"/>
      <c r="C309" s="388"/>
      <c r="D309" s="15"/>
      <c r="E309" s="15"/>
      <c r="F309"/>
      <c r="G309"/>
      <c r="H309"/>
      <c r="I309" s="12"/>
      <c r="J309"/>
    </row>
    <row r="310" spans="1:10" ht="12.75">
      <c r="A310" s="15"/>
      <c r="B310" s="15"/>
      <c r="C310" s="388"/>
      <c r="D310" s="15"/>
      <c r="E310" s="15"/>
      <c r="F310"/>
      <c r="G310"/>
      <c r="H310"/>
      <c r="I310" s="12"/>
      <c r="J310"/>
    </row>
    <row r="311" spans="1:10" ht="12.75">
      <c r="A311" s="15"/>
      <c r="B311" s="15"/>
      <c r="C311" s="388"/>
      <c r="D311" s="15"/>
      <c r="E311" s="15"/>
      <c r="F311"/>
      <c r="G311"/>
      <c r="H311"/>
      <c r="I311" s="12"/>
      <c r="J311"/>
    </row>
    <row r="312" spans="1:10" ht="12.75">
      <c r="A312" s="15"/>
      <c r="B312" s="15"/>
      <c r="C312" s="388"/>
      <c r="D312" s="15"/>
      <c r="E312" s="15"/>
      <c r="F312"/>
      <c r="G312"/>
      <c r="H312"/>
      <c r="I312" s="12"/>
      <c r="J312"/>
    </row>
    <row r="313" spans="1:10" ht="12.75">
      <c r="A313" s="15"/>
      <c r="B313" s="15"/>
      <c r="C313" s="388"/>
      <c r="D313" s="15"/>
      <c r="E313" s="15"/>
      <c r="F313"/>
      <c r="G313"/>
      <c r="H313"/>
      <c r="I313" s="12"/>
      <c r="J313"/>
    </row>
    <row r="314" spans="1:10" ht="12.75">
      <c r="A314" s="15"/>
      <c r="B314" s="15"/>
      <c r="C314" s="388"/>
      <c r="D314" s="15"/>
      <c r="E314" s="15"/>
      <c r="F314"/>
      <c r="G314"/>
      <c r="H314"/>
      <c r="I314" s="12"/>
      <c r="J314"/>
    </row>
    <row r="315" spans="1:10" ht="12.75">
      <c r="A315" s="15"/>
      <c r="B315" s="15"/>
      <c r="C315" s="388"/>
      <c r="D315" s="15"/>
      <c r="E315" s="15"/>
      <c r="F315"/>
      <c r="G315"/>
      <c r="H315"/>
      <c r="I315" s="12"/>
      <c r="J315"/>
    </row>
    <row r="316" spans="1:10" ht="12.75">
      <c r="A316" s="15"/>
      <c r="B316" s="15"/>
      <c r="C316" s="388"/>
      <c r="D316" s="15"/>
      <c r="E316" s="15"/>
      <c r="F316"/>
      <c r="G316"/>
      <c r="H316"/>
      <c r="I316" s="12"/>
      <c r="J316"/>
    </row>
    <row r="317" spans="1:10" ht="12.75">
      <c r="A317" s="15"/>
      <c r="B317" s="15"/>
      <c r="C317" s="388"/>
      <c r="D317" s="15"/>
      <c r="E317" s="15"/>
      <c r="F317"/>
      <c r="G317"/>
      <c r="H317"/>
      <c r="I317" s="12"/>
      <c r="J317"/>
    </row>
    <row r="318" spans="1:10" ht="12.75">
      <c r="A318" s="15"/>
      <c r="B318" s="15"/>
      <c r="C318" s="388"/>
      <c r="D318" s="15"/>
      <c r="E318" s="15"/>
      <c r="F318"/>
      <c r="G318"/>
      <c r="H318"/>
      <c r="I318" s="12"/>
      <c r="J318"/>
    </row>
    <row r="319" spans="1:10" ht="12.75">
      <c r="A319" s="15"/>
      <c r="B319" s="15"/>
      <c r="C319" s="388"/>
      <c r="D319" s="15"/>
      <c r="E319" s="15"/>
      <c r="F319"/>
      <c r="G319"/>
      <c r="H319"/>
      <c r="I319" s="12"/>
      <c r="J319"/>
    </row>
    <row r="320" spans="1:10" ht="12.75">
      <c r="A320" s="15"/>
      <c r="B320" s="15"/>
      <c r="C320" s="388"/>
      <c r="D320" s="15"/>
      <c r="E320" s="15"/>
      <c r="F320"/>
      <c r="G320"/>
      <c r="H320"/>
      <c r="I320" s="12"/>
      <c r="J320"/>
    </row>
    <row r="321" spans="1:10" ht="12.75">
      <c r="A321" s="15"/>
      <c r="B321" s="15"/>
      <c r="C321" s="388"/>
      <c r="D321" s="15"/>
      <c r="E321" s="15"/>
      <c r="F321"/>
      <c r="G321"/>
      <c r="H321"/>
      <c r="I321" s="12"/>
      <c r="J321"/>
    </row>
    <row r="322" spans="1:10" ht="12.75">
      <c r="A322" s="15"/>
      <c r="B322" s="15"/>
      <c r="C322" s="388"/>
      <c r="D322" s="15"/>
      <c r="E322" s="15"/>
      <c r="F322"/>
      <c r="G322"/>
      <c r="H322"/>
      <c r="I322" s="12"/>
      <c r="J322"/>
    </row>
    <row r="323" spans="1:10" ht="12.75">
      <c r="A323" s="15"/>
      <c r="B323" s="15"/>
      <c r="C323" s="388"/>
      <c r="D323" s="15"/>
      <c r="E323" s="15"/>
      <c r="F323"/>
      <c r="G323"/>
      <c r="H323"/>
      <c r="I323" s="12"/>
      <c r="J323"/>
    </row>
    <row r="324" spans="1:10" ht="12.75">
      <c r="A324" s="15"/>
      <c r="B324" s="15"/>
      <c r="C324" s="388"/>
      <c r="D324" s="15"/>
      <c r="E324" s="15"/>
      <c r="F324"/>
      <c r="G324"/>
      <c r="H324"/>
      <c r="I324" s="12"/>
      <c r="J324"/>
    </row>
    <row r="325" spans="1:10" ht="12.75">
      <c r="A325" s="15"/>
      <c r="B325" s="15"/>
      <c r="C325" s="388"/>
      <c r="D325" s="15"/>
      <c r="E325" s="15"/>
      <c r="F325"/>
      <c r="G325"/>
      <c r="H325"/>
      <c r="I325" s="12"/>
      <c r="J325"/>
    </row>
    <row r="326" spans="1:10" ht="12.75">
      <c r="A326" s="15"/>
      <c r="B326" s="15"/>
      <c r="C326" s="388"/>
      <c r="D326" s="15"/>
      <c r="E326" s="15"/>
      <c r="F326"/>
      <c r="G326"/>
      <c r="H326"/>
      <c r="I326" s="12"/>
      <c r="J326"/>
    </row>
    <row r="327" spans="1:10" ht="12.75">
      <c r="A327" s="15"/>
      <c r="B327" s="15"/>
      <c r="C327" s="388"/>
      <c r="D327" s="15"/>
      <c r="E327" s="15"/>
      <c r="F327"/>
      <c r="G327"/>
      <c r="H327"/>
      <c r="I327" s="12"/>
      <c r="J327"/>
    </row>
    <row r="328" spans="1:10" ht="12.75">
      <c r="A328" s="15"/>
      <c r="B328" s="15"/>
      <c r="C328" s="388"/>
      <c r="D328" s="15"/>
      <c r="E328" s="15"/>
      <c r="F328"/>
      <c r="G328"/>
      <c r="H328"/>
      <c r="I328" s="12"/>
      <c r="J328"/>
    </row>
    <row r="329" spans="1:10" ht="12.75">
      <c r="A329" s="15"/>
      <c r="B329" s="15"/>
      <c r="C329" s="388"/>
      <c r="D329" s="15"/>
      <c r="E329" s="15"/>
      <c r="F329"/>
      <c r="G329"/>
      <c r="H329"/>
      <c r="I329" s="12"/>
      <c r="J329"/>
    </row>
    <row r="330" spans="1:10" ht="12.75">
      <c r="A330" s="15"/>
      <c r="B330" s="15"/>
      <c r="C330" s="388"/>
      <c r="D330" s="15"/>
      <c r="E330" s="15"/>
      <c r="F330"/>
      <c r="G330"/>
      <c r="H330"/>
      <c r="I330" s="12"/>
      <c r="J330"/>
    </row>
    <row r="331" spans="1:10" ht="12.75">
      <c r="A331" s="15"/>
      <c r="B331" s="15"/>
      <c r="C331" s="388"/>
      <c r="D331" s="15"/>
      <c r="E331" s="15"/>
      <c r="F331"/>
      <c r="G331"/>
      <c r="H331"/>
      <c r="I331" s="12"/>
      <c r="J331"/>
    </row>
    <row r="332" spans="1:10" ht="12.75">
      <c r="A332" s="15"/>
      <c r="B332" s="15"/>
      <c r="C332" s="388"/>
      <c r="D332" s="15"/>
      <c r="E332" s="15"/>
      <c r="F332"/>
      <c r="G332"/>
      <c r="H332"/>
      <c r="I332" s="12"/>
      <c r="J332"/>
    </row>
    <row r="333" spans="1:10" ht="12.75">
      <c r="A333" s="15"/>
      <c r="B333" s="15"/>
      <c r="C333" s="388"/>
      <c r="D333" s="15"/>
      <c r="E333" s="15"/>
      <c r="F333"/>
      <c r="G333"/>
      <c r="H333"/>
      <c r="I333" s="12"/>
      <c r="J333"/>
    </row>
    <row r="334" spans="1:10" ht="12.75">
      <c r="A334" s="15"/>
      <c r="B334" s="15"/>
      <c r="C334" s="388"/>
      <c r="D334" s="15"/>
      <c r="E334" s="15"/>
      <c r="F334"/>
      <c r="G334"/>
      <c r="H334"/>
      <c r="I334" s="12"/>
      <c r="J334"/>
    </row>
    <row r="335" spans="1:10" ht="12.75">
      <c r="A335" s="15"/>
      <c r="B335" s="15"/>
      <c r="C335" s="388"/>
      <c r="D335" s="15"/>
      <c r="E335" s="15"/>
      <c r="F335"/>
      <c r="G335"/>
      <c r="H335"/>
      <c r="I335" s="12"/>
      <c r="J335"/>
    </row>
    <row r="336" spans="1:10" ht="12.75">
      <c r="A336" s="15"/>
      <c r="B336" s="15"/>
      <c r="C336" s="388"/>
      <c r="D336" s="15"/>
      <c r="E336" s="15"/>
      <c r="F336"/>
      <c r="G336"/>
      <c r="H336"/>
      <c r="I336" s="12"/>
      <c r="J336"/>
    </row>
  </sheetData>
  <mergeCells count="14">
    <mergeCell ref="G1:J1"/>
    <mergeCell ref="A1:F1"/>
    <mergeCell ref="A2:A4"/>
    <mergeCell ref="B2:C4"/>
    <mergeCell ref="D2:D4"/>
    <mergeCell ref="E2:E4"/>
    <mergeCell ref="F2:F4"/>
    <mergeCell ref="J2:J4"/>
    <mergeCell ref="A142:F142"/>
    <mergeCell ref="A143:F143"/>
    <mergeCell ref="A29:F29"/>
    <mergeCell ref="A122:F122"/>
    <mergeCell ref="A131:F131"/>
    <mergeCell ref="A132:F132"/>
  </mergeCells>
  <printOptions gridLines="1" horizontalCentered="1"/>
  <pageMargins left="0.7480314960629921" right="0.38" top="0.984251968503937" bottom="0.984251968503937" header="0.5118110236220472" footer="0.5118110236220472"/>
  <pageSetup firstPageNumber="5" useFirstPageNumber="1" horizontalDpi="300" verticalDpi="300" orientation="portrait" paperSize="9" r:id="rId1"/>
  <headerFooter alignWithMargins="0">
    <oddHeader>&amp;C&amp;"Arial CE,tučné"&amp;12PŘEHLED HOSPODAŘENÍ ZA &amp;UROK  2001&amp;U - P Ř Í J M Y</oddHeader>
    <oddFooter>&amp;C&amp;P
&amp;RPříjmy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2958"/>
  <sheetViews>
    <sheetView workbookViewId="0" topLeftCell="A1">
      <selection activeCell="E5" sqref="E5"/>
    </sheetView>
  </sheetViews>
  <sheetFormatPr defaultColWidth="9.00390625" defaultRowHeight="12.75"/>
  <cols>
    <col min="1" max="1" width="4.375" style="10" customWidth="1"/>
    <col min="2" max="2" width="4.00390625" style="10" customWidth="1"/>
    <col min="3" max="3" width="4.625" style="10" customWidth="1"/>
    <col min="4" max="4" width="4.375" style="10" customWidth="1"/>
    <col min="5" max="5" width="35.00390625" style="10" customWidth="1"/>
    <col min="6" max="8" width="10.125" style="13" customWidth="1"/>
    <col min="9" max="9" width="6.75390625" style="2" customWidth="1"/>
    <col min="10" max="13" width="4.375" style="0" customWidth="1"/>
    <col min="14" max="14" width="16.25390625" style="0" customWidth="1"/>
    <col min="15" max="16" width="10.625" style="0" customWidth="1"/>
    <col min="17" max="17" width="12.375" style="0" customWidth="1"/>
  </cols>
  <sheetData>
    <row r="1" spans="1:9" ht="12.75">
      <c r="A1" s="831" t="s">
        <v>95</v>
      </c>
      <c r="B1" s="832"/>
      <c r="C1" s="832"/>
      <c r="D1" s="832"/>
      <c r="E1" s="833"/>
      <c r="F1" s="805" t="s">
        <v>1643</v>
      </c>
      <c r="G1" s="806"/>
      <c r="H1" s="806"/>
      <c r="I1" s="807"/>
    </row>
    <row r="2" spans="1:9" ht="59.25" customHeight="1">
      <c r="A2" s="811" t="s">
        <v>96</v>
      </c>
      <c r="B2" s="834" t="s">
        <v>1599</v>
      </c>
      <c r="C2" s="811" t="s">
        <v>97</v>
      </c>
      <c r="D2" s="820" t="s">
        <v>98</v>
      </c>
      <c r="E2" s="823" t="s">
        <v>1600</v>
      </c>
      <c r="F2" s="465" t="s">
        <v>638</v>
      </c>
      <c r="G2" s="454" t="s">
        <v>639</v>
      </c>
      <c r="H2" s="466" t="s">
        <v>201</v>
      </c>
      <c r="I2" s="837" t="s">
        <v>1644</v>
      </c>
    </row>
    <row r="3" spans="1:9" ht="3" customHeight="1">
      <c r="A3" s="812"/>
      <c r="B3" s="835"/>
      <c r="C3" s="812"/>
      <c r="D3" s="821"/>
      <c r="E3" s="824"/>
      <c r="F3" s="34"/>
      <c r="G3" s="455"/>
      <c r="H3" s="467"/>
      <c r="I3" s="837"/>
    </row>
    <row r="4" spans="1:9" ht="7.5" customHeight="1">
      <c r="A4" s="813"/>
      <c r="B4" s="836"/>
      <c r="C4" s="813"/>
      <c r="D4" s="822"/>
      <c r="E4" s="825"/>
      <c r="F4" s="461" t="s">
        <v>99</v>
      </c>
      <c r="G4" s="453" t="s">
        <v>99</v>
      </c>
      <c r="H4" s="468" t="s">
        <v>99</v>
      </c>
      <c r="I4" s="838"/>
    </row>
    <row r="5" spans="1:9" ht="12.75" customHeight="1">
      <c r="A5" s="10">
        <v>1001</v>
      </c>
      <c r="B5" s="10" t="s">
        <v>133</v>
      </c>
      <c r="C5" s="10">
        <v>5111</v>
      </c>
      <c r="D5" s="10" t="s">
        <v>368</v>
      </c>
      <c r="E5" s="2" t="s">
        <v>369</v>
      </c>
      <c r="F5" s="14">
        <v>16425</v>
      </c>
      <c r="G5" s="13">
        <v>16425</v>
      </c>
      <c r="H5" s="13">
        <v>15816.7</v>
      </c>
      <c r="I5" s="271">
        <f>(H5/G5)*100</f>
        <v>96.296499238965</v>
      </c>
    </row>
    <row r="6" spans="1:9" ht="12.75" customHeight="1">
      <c r="A6" s="10">
        <v>1002</v>
      </c>
      <c r="B6" s="10" t="s">
        <v>133</v>
      </c>
      <c r="C6" s="10" t="s">
        <v>370</v>
      </c>
      <c r="D6" s="10" t="s">
        <v>368</v>
      </c>
      <c r="E6" s="2" t="s">
        <v>23</v>
      </c>
      <c r="F6" s="14">
        <v>4271</v>
      </c>
      <c r="G6" s="13">
        <v>4271</v>
      </c>
      <c r="H6" s="13">
        <v>4121.5</v>
      </c>
      <c r="I6" s="271">
        <f aca="true" t="shared" si="0" ref="I6:I72">(H6/G6)*100</f>
        <v>96.49964879419339</v>
      </c>
    </row>
    <row r="7" spans="1:9" ht="12.75" customHeight="1">
      <c r="A7" s="10">
        <v>1003</v>
      </c>
      <c r="B7" s="10" t="s">
        <v>133</v>
      </c>
      <c r="C7" s="10" t="s">
        <v>371</v>
      </c>
      <c r="D7" s="10" t="s">
        <v>368</v>
      </c>
      <c r="E7" s="2" t="s">
        <v>1325</v>
      </c>
      <c r="F7" s="14">
        <v>1479</v>
      </c>
      <c r="G7" s="13">
        <v>1479</v>
      </c>
      <c r="H7" s="13">
        <v>1423.4</v>
      </c>
      <c r="I7" s="271">
        <f t="shared" si="0"/>
        <v>96.24070317782287</v>
      </c>
    </row>
    <row r="8" spans="1:9" ht="12.75" customHeight="1">
      <c r="A8" s="10">
        <v>1004</v>
      </c>
      <c r="B8" s="10" t="s">
        <v>133</v>
      </c>
      <c r="C8" s="11">
        <v>5128</v>
      </c>
      <c r="D8" s="11" t="s">
        <v>368</v>
      </c>
      <c r="E8" s="9" t="s">
        <v>24</v>
      </c>
      <c r="F8" s="14">
        <v>50</v>
      </c>
      <c r="G8" s="13">
        <v>50</v>
      </c>
      <c r="H8" s="13">
        <v>45.7</v>
      </c>
      <c r="I8" s="271">
        <f t="shared" si="0"/>
        <v>91.4</v>
      </c>
    </row>
    <row r="9" spans="1:9" ht="12.75" customHeight="1">
      <c r="A9" s="10">
        <v>1005</v>
      </c>
      <c r="B9" s="10" t="s">
        <v>133</v>
      </c>
      <c r="C9" s="10" t="s">
        <v>372</v>
      </c>
      <c r="D9" s="10" t="s">
        <v>368</v>
      </c>
      <c r="E9" s="2" t="s">
        <v>22</v>
      </c>
      <c r="F9" s="14">
        <v>210</v>
      </c>
      <c r="G9" s="13">
        <v>210</v>
      </c>
      <c r="H9" s="13">
        <v>209.5</v>
      </c>
      <c r="I9" s="271">
        <f t="shared" si="0"/>
        <v>99.76190476190476</v>
      </c>
    </row>
    <row r="10" spans="1:9" ht="12.75" customHeight="1">
      <c r="A10" s="10">
        <v>1006</v>
      </c>
      <c r="B10" s="10" t="s">
        <v>133</v>
      </c>
      <c r="C10" s="10" t="s">
        <v>372</v>
      </c>
      <c r="D10" s="10" t="s">
        <v>368</v>
      </c>
      <c r="E10" s="9" t="s">
        <v>206</v>
      </c>
      <c r="F10" s="14">
        <v>500</v>
      </c>
      <c r="G10" s="13">
        <v>500</v>
      </c>
      <c r="H10" s="13">
        <v>455.3</v>
      </c>
      <c r="I10" s="271">
        <f t="shared" si="0"/>
        <v>91.06</v>
      </c>
    </row>
    <row r="11" spans="1:9" ht="12.75" customHeight="1">
      <c r="A11" s="10">
        <v>1007</v>
      </c>
      <c r="B11" s="10" t="s">
        <v>133</v>
      </c>
      <c r="C11" s="10" t="s">
        <v>373</v>
      </c>
      <c r="D11" s="10" t="s">
        <v>368</v>
      </c>
      <c r="E11" s="2" t="s">
        <v>374</v>
      </c>
      <c r="F11" s="14">
        <v>40</v>
      </c>
      <c r="G11" s="13">
        <v>41.5</v>
      </c>
      <c r="H11" s="13">
        <v>41.2</v>
      </c>
      <c r="I11" s="271">
        <f t="shared" si="0"/>
        <v>99.27710843373495</v>
      </c>
    </row>
    <row r="12" spans="1:9" ht="12.75" customHeight="1">
      <c r="A12" s="10">
        <v>1008</v>
      </c>
      <c r="B12" s="10" t="s">
        <v>133</v>
      </c>
      <c r="C12" s="10" t="s">
        <v>375</v>
      </c>
      <c r="D12" s="10" t="s">
        <v>368</v>
      </c>
      <c r="E12" s="9" t="s">
        <v>1679</v>
      </c>
      <c r="F12" s="14">
        <v>150</v>
      </c>
      <c r="G12" s="13">
        <v>150</v>
      </c>
      <c r="H12" s="13">
        <v>150</v>
      </c>
      <c r="I12" s="271">
        <f t="shared" si="0"/>
        <v>100</v>
      </c>
    </row>
    <row r="13" spans="1:9" ht="12.75" customHeight="1">
      <c r="A13" s="10">
        <v>1009</v>
      </c>
      <c r="B13" s="10">
        <v>100</v>
      </c>
      <c r="C13" s="10">
        <v>5137</v>
      </c>
      <c r="D13" s="10">
        <v>5311</v>
      </c>
      <c r="E13" s="2" t="s">
        <v>1680</v>
      </c>
      <c r="F13" s="14">
        <v>20</v>
      </c>
      <c r="G13" s="13">
        <v>20</v>
      </c>
      <c r="H13" s="13">
        <v>18.9</v>
      </c>
      <c r="I13" s="271">
        <f t="shared" si="0"/>
        <v>94.5</v>
      </c>
    </row>
    <row r="14" spans="1:9" ht="12.75" customHeight="1">
      <c r="A14" s="10">
        <v>1010</v>
      </c>
      <c r="B14" s="10">
        <v>100</v>
      </c>
      <c r="C14" s="10">
        <v>5137</v>
      </c>
      <c r="D14" s="10">
        <v>5311</v>
      </c>
      <c r="E14" s="2" t="s">
        <v>1681</v>
      </c>
      <c r="F14" s="14">
        <v>10</v>
      </c>
      <c r="G14" s="13">
        <v>8</v>
      </c>
      <c r="H14" s="13">
        <v>7.3</v>
      </c>
      <c r="I14" s="271">
        <f t="shared" si="0"/>
        <v>91.25</v>
      </c>
    </row>
    <row r="15" spans="1:9" ht="12.75" customHeight="1">
      <c r="A15" s="10">
        <v>1011</v>
      </c>
      <c r="B15" s="10" t="s">
        <v>133</v>
      </c>
      <c r="C15" s="10" t="s">
        <v>375</v>
      </c>
      <c r="D15" s="10" t="s">
        <v>368</v>
      </c>
      <c r="E15" s="2" t="s">
        <v>1682</v>
      </c>
      <c r="F15" s="14">
        <v>120</v>
      </c>
      <c r="G15" s="13">
        <v>125</v>
      </c>
      <c r="H15" s="13">
        <v>119.8</v>
      </c>
      <c r="I15" s="271">
        <f t="shared" si="0"/>
        <v>95.84</v>
      </c>
    </row>
    <row r="16" spans="1:9" ht="12.75" customHeight="1">
      <c r="A16" s="10">
        <v>1012</v>
      </c>
      <c r="B16" s="10" t="s">
        <v>133</v>
      </c>
      <c r="C16" s="10" t="s">
        <v>375</v>
      </c>
      <c r="D16" s="10" t="s">
        <v>368</v>
      </c>
      <c r="E16" s="2" t="s">
        <v>1683</v>
      </c>
      <c r="F16" s="14">
        <v>275</v>
      </c>
      <c r="G16" s="13">
        <v>210</v>
      </c>
      <c r="H16" s="13">
        <v>201</v>
      </c>
      <c r="I16" s="271">
        <f t="shared" si="0"/>
        <v>95.71428571428572</v>
      </c>
    </row>
    <row r="17" spans="1:9" ht="12.75" customHeight="1">
      <c r="A17" s="10">
        <v>1013</v>
      </c>
      <c r="B17" s="10" t="s">
        <v>133</v>
      </c>
      <c r="C17" s="10" t="s">
        <v>375</v>
      </c>
      <c r="D17" s="10" t="s">
        <v>368</v>
      </c>
      <c r="E17" s="9" t="s">
        <v>1684</v>
      </c>
      <c r="F17" s="14">
        <v>20</v>
      </c>
      <c r="G17" s="13">
        <v>20</v>
      </c>
      <c r="H17" s="13">
        <v>16</v>
      </c>
      <c r="I17" s="271">
        <f t="shared" si="0"/>
        <v>80</v>
      </c>
    </row>
    <row r="18" spans="1:9" ht="12.75" customHeight="1">
      <c r="A18" s="10">
        <v>1014</v>
      </c>
      <c r="B18" s="10">
        <v>100</v>
      </c>
      <c r="C18" s="10">
        <v>5137</v>
      </c>
      <c r="D18" s="10">
        <v>5311</v>
      </c>
      <c r="E18" s="2" t="s">
        <v>1685</v>
      </c>
      <c r="F18" s="14">
        <v>52</v>
      </c>
      <c r="G18" s="13">
        <v>34</v>
      </c>
      <c r="H18" s="13">
        <v>33.9</v>
      </c>
      <c r="I18" s="271">
        <f t="shared" si="0"/>
        <v>99.70588235294117</v>
      </c>
    </row>
    <row r="19" spans="1:9" ht="12.75" customHeight="1">
      <c r="A19" s="10">
        <v>1015</v>
      </c>
      <c r="B19" s="10" t="s">
        <v>133</v>
      </c>
      <c r="C19" s="10" t="s">
        <v>376</v>
      </c>
      <c r="D19" s="10" t="s">
        <v>368</v>
      </c>
      <c r="E19" s="2" t="s">
        <v>1692</v>
      </c>
      <c r="F19" s="14">
        <v>50</v>
      </c>
      <c r="G19" s="13">
        <v>50</v>
      </c>
      <c r="H19" s="13">
        <v>50</v>
      </c>
      <c r="I19" s="271">
        <f t="shared" si="0"/>
        <v>100</v>
      </c>
    </row>
    <row r="20" spans="1:9" ht="12.75" customHeight="1">
      <c r="A20" s="10">
        <v>1016</v>
      </c>
      <c r="B20" s="10" t="s">
        <v>133</v>
      </c>
      <c r="C20" s="10" t="s">
        <v>376</v>
      </c>
      <c r="D20" s="10" t="s">
        <v>368</v>
      </c>
      <c r="E20" s="2" t="s">
        <v>1693</v>
      </c>
      <c r="F20" s="14">
        <v>30</v>
      </c>
      <c r="G20" s="13">
        <v>30</v>
      </c>
      <c r="H20" s="13">
        <v>26.2</v>
      </c>
      <c r="I20" s="271">
        <f t="shared" si="0"/>
        <v>87.33333333333333</v>
      </c>
    </row>
    <row r="21" spans="1:9" ht="12.75" customHeight="1">
      <c r="A21" s="10">
        <v>1017</v>
      </c>
      <c r="B21" s="10" t="s">
        <v>133</v>
      </c>
      <c r="C21" s="10" t="s">
        <v>376</v>
      </c>
      <c r="D21" s="10" t="s">
        <v>368</v>
      </c>
      <c r="E21" s="2" t="s">
        <v>377</v>
      </c>
      <c r="F21" s="14">
        <v>60</v>
      </c>
      <c r="G21" s="13">
        <v>92</v>
      </c>
      <c r="H21" s="13">
        <v>92</v>
      </c>
      <c r="I21" s="271">
        <f t="shared" si="0"/>
        <v>100</v>
      </c>
    </row>
    <row r="22" spans="1:9" ht="12.75" customHeight="1">
      <c r="A22" s="10">
        <v>1018</v>
      </c>
      <c r="B22" s="10" t="s">
        <v>133</v>
      </c>
      <c r="C22" s="10" t="s">
        <v>376</v>
      </c>
      <c r="D22" s="10" t="s">
        <v>368</v>
      </c>
      <c r="E22" s="2" t="s">
        <v>378</v>
      </c>
      <c r="F22" s="14">
        <v>50</v>
      </c>
      <c r="G22" s="13">
        <v>41</v>
      </c>
      <c r="H22" s="13">
        <v>36.6</v>
      </c>
      <c r="I22" s="271">
        <f t="shared" si="0"/>
        <v>89.26829268292683</v>
      </c>
    </row>
    <row r="23" spans="1:9" ht="12.75" customHeight="1">
      <c r="A23" s="10">
        <v>1019</v>
      </c>
      <c r="B23" s="10">
        <v>100</v>
      </c>
      <c r="C23" s="10">
        <v>5139</v>
      </c>
      <c r="D23" s="10">
        <v>5311</v>
      </c>
      <c r="E23" s="2" t="s">
        <v>26</v>
      </c>
      <c r="F23" s="14">
        <v>50</v>
      </c>
      <c r="G23" s="13">
        <v>65</v>
      </c>
      <c r="H23" s="13">
        <v>64.5</v>
      </c>
      <c r="I23" s="271">
        <f t="shared" si="0"/>
        <v>99.23076923076923</v>
      </c>
    </row>
    <row r="24" spans="1:9" ht="12.75" customHeight="1">
      <c r="A24" s="10">
        <v>1020</v>
      </c>
      <c r="B24" s="10">
        <v>100</v>
      </c>
      <c r="C24" s="10">
        <v>5139</v>
      </c>
      <c r="D24" s="10">
        <v>5311</v>
      </c>
      <c r="E24" s="2" t="s">
        <v>27</v>
      </c>
      <c r="F24" s="14">
        <v>40</v>
      </c>
      <c r="G24" s="13">
        <v>5</v>
      </c>
      <c r="H24" s="13">
        <v>3.8</v>
      </c>
      <c r="I24" s="271">
        <f t="shared" si="0"/>
        <v>76</v>
      </c>
    </row>
    <row r="25" spans="1:9" ht="12.75" customHeight="1">
      <c r="A25" s="10">
        <v>1021</v>
      </c>
      <c r="B25" s="10">
        <v>100</v>
      </c>
      <c r="C25" s="10">
        <v>5139</v>
      </c>
      <c r="D25" s="10">
        <v>5311</v>
      </c>
      <c r="E25" s="2" t="s">
        <v>379</v>
      </c>
      <c r="F25" s="14">
        <v>40</v>
      </c>
      <c r="G25" s="13">
        <v>93</v>
      </c>
      <c r="H25" s="13">
        <v>91.2</v>
      </c>
      <c r="I25" s="271">
        <f t="shared" si="0"/>
        <v>98.06451612903227</v>
      </c>
    </row>
    <row r="26" spans="1:9" ht="12.75" customHeight="1">
      <c r="A26" s="10">
        <v>1022</v>
      </c>
      <c r="B26" s="10" t="s">
        <v>133</v>
      </c>
      <c r="C26" s="10" t="s">
        <v>380</v>
      </c>
      <c r="D26" s="10" t="s">
        <v>368</v>
      </c>
      <c r="E26" s="2" t="s">
        <v>381</v>
      </c>
      <c r="F26" s="14">
        <v>100</v>
      </c>
      <c r="G26" s="13">
        <v>100</v>
      </c>
      <c r="H26" s="13">
        <v>44.2</v>
      </c>
      <c r="I26" s="271">
        <f t="shared" si="0"/>
        <v>44.2</v>
      </c>
    </row>
    <row r="27" spans="1:9" ht="12.75" customHeight="1">
      <c r="A27" s="10">
        <v>1023</v>
      </c>
      <c r="B27" s="10" t="s">
        <v>133</v>
      </c>
      <c r="C27" s="10" t="s">
        <v>382</v>
      </c>
      <c r="D27" s="10" t="s">
        <v>368</v>
      </c>
      <c r="E27" s="2" t="s">
        <v>207</v>
      </c>
      <c r="F27" s="14">
        <v>230</v>
      </c>
      <c r="G27" s="13">
        <v>230</v>
      </c>
      <c r="H27" s="13">
        <v>166.3</v>
      </c>
      <c r="I27" s="271">
        <f t="shared" si="0"/>
        <v>72.30434782608695</v>
      </c>
    </row>
    <row r="28" spans="1:9" ht="12.75" customHeight="1">
      <c r="A28" s="10">
        <v>1024</v>
      </c>
      <c r="B28" s="10" t="s">
        <v>133</v>
      </c>
      <c r="C28" s="10" t="s">
        <v>383</v>
      </c>
      <c r="D28" s="10" t="s">
        <v>368</v>
      </c>
      <c r="E28" s="2" t="s">
        <v>384</v>
      </c>
      <c r="F28" s="14">
        <v>200</v>
      </c>
      <c r="G28" s="13">
        <v>202.7</v>
      </c>
      <c r="H28" s="13">
        <v>202.7</v>
      </c>
      <c r="I28" s="271">
        <f t="shared" si="0"/>
        <v>100</v>
      </c>
    </row>
    <row r="29" spans="1:9" ht="12.75" customHeight="1">
      <c r="A29" s="10">
        <v>1025</v>
      </c>
      <c r="B29" s="10" t="s">
        <v>133</v>
      </c>
      <c r="C29" s="10" t="s">
        <v>385</v>
      </c>
      <c r="D29" s="10" t="s">
        <v>368</v>
      </c>
      <c r="E29" s="2" t="s">
        <v>387</v>
      </c>
      <c r="F29" s="14">
        <v>750</v>
      </c>
      <c r="G29" s="13">
        <v>698.3</v>
      </c>
      <c r="H29" s="13">
        <v>673.9</v>
      </c>
      <c r="I29" s="271">
        <f t="shared" si="0"/>
        <v>96.5057997995131</v>
      </c>
    </row>
    <row r="30" spans="1:9" ht="12.75" customHeight="1">
      <c r="A30" s="10">
        <v>1026</v>
      </c>
      <c r="B30" s="10" t="s">
        <v>133</v>
      </c>
      <c r="C30" s="10" t="s">
        <v>388</v>
      </c>
      <c r="D30" s="10" t="s">
        <v>368</v>
      </c>
      <c r="E30" s="2" t="s">
        <v>389</v>
      </c>
      <c r="F30" s="14">
        <v>5</v>
      </c>
      <c r="G30" s="13">
        <v>1</v>
      </c>
      <c r="H30" s="13">
        <v>0.1</v>
      </c>
      <c r="I30" s="271">
        <f t="shared" si="0"/>
        <v>10</v>
      </c>
    </row>
    <row r="31" spans="1:9" ht="12.75" customHeight="1">
      <c r="A31" s="10">
        <v>1027</v>
      </c>
      <c r="B31" s="10" t="s">
        <v>133</v>
      </c>
      <c r="C31" s="10" t="s">
        <v>390</v>
      </c>
      <c r="D31" s="10" t="s">
        <v>368</v>
      </c>
      <c r="E31" s="2" t="s">
        <v>542</v>
      </c>
      <c r="F31" s="14">
        <v>270</v>
      </c>
      <c r="G31" s="13">
        <v>270</v>
      </c>
      <c r="H31" s="13">
        <v>234.2</v>
      </c>
      <c r="I31" s="271">
        <f t="shared" si="0"/>
        <v>86.74074074074073</v>
      </c>
    </row>
    <row r="32" spans="1:9" ht="12.75" customHeight="1">
      <c r="A32" s="10">
        <v>1028</v>
      </c>
      <c r="B32" s="10" t="s">
        <v>133</v>
      </c>
      <c r="C32" s="10" t="s">
        <v>390</v>
      </c>
      <c r="D32" s="10" t="s">
        <v>368</v>
      </c>
      <c r="E32" s="2" t="s">
        <v>56</v>
      </c>
      <c r="F32" s="14">
        <v>25</v>
      </c>
      <c r="G32" s="13">
        <v>25</v>
      </c>
      <c r="H32" s="13">
        <v>21.4</v>
      </c>
      <c r="I32" s="271">
        <f t="shared" si="0"/>
        <v>85.6</v>
      </c>
    </row>
    <row r="33" spans="1:9" ht="12.75" customHeight="1">
      <c r="A33" s="10">
        <v>1029</v>
      </c>
      <c r="B33" s="10" t="s">
        <v>133</v>
      </c>
      <c r="C33" s="10" t="s">
        <v>390</v>
      </c>
      <c r="D33" s="10" t="s">
        <v>368</v>
      </c>
      <c r="E33" s="2" t="s">
        <v>542</v>
      </c>
      <c r="F33" s="14">
        <v>3</v>
      </c>
      <c r="G33" s="13">
        <v>3</v>
      </c>
      <c r="H33" s="13">
        <v>3</v>
      </c>
      <c r="I33" s="271">
        <f t="shared" si="0"/>
        <v>100</v>
      </c>
    </row>
    <row r="34" spans="1:9" ht="12.75" customHeight="1">
      <c r="A34" s="10">
        <v>1030</v>
      </c>
      <c r="B34" s="10" t="s">
        <v>133</v>
      </c>
      <c r="C34" s="10" t="s">
        <v>391</v>
      </c>
      <c r="D34" s="10" t="s">
        <v>368</v>
      </c>
      <c r="E34" s="2" t="s">
        <v>392</v>
      </c>
      <c r="F34" s="14">
        <v>50</v>
      </c>
      <c r="G34" s="13">
        <v>50</v>
      </c>
      <c r="H34" s="13">
        <v>0</v>
      </c>
      <c r="I34" s="271">
        <f t="shared" si="0"/>
        <v>0</v>
      </c>
    </row>
    <row r="35" spans="1:9" ht="12.75" customHeight="1">
      <c r="A35" s="10">
        <v>1591</v>
      </c>
      <c r="B35" s="10">
        <v>100</v>
      </c>
      <c r="C35" s="10">
        <v>5166</v>
      </c>
      <c r="D35" s="10">
        <v>5311</v>
      </c>
      <c r="E35" s="2" t="s">
        <v>591</v>
      </c>
      <c r="F35" s="14">
        <v>0</v>
      </c>
      <c r="G35" s="13">
        <v>13.4</v>
      </c>
      <c r="H35" s="13">
        <v>13.4</v>
      </c>
      <c r="I35" s="271">
        <f>(H35/G35)*100</f>
        <v>100</v>
      </c>
    </row>
    <row r="36" spans="1:9" ht="12.75" customHeight="1">
      <c r="A36" s="10">
        <v>1031</v>
      </c>
      <c r="B36" s="10" t="s">
        <v>133</v>
      </c>
      <c r="C36" s="10" t="s">
        <v>393</v>
      </c>
      <c r="D36" s="10" t="s">
        <v>368</v>
      </c>
      <c r="E36" s="2" t="s">
        <v>367</v>
      </c>
      <c r="F36" s="14">
        <v>150</v>
      </c>
      <c r="G36" s="13">
        <v>165.5</v>
      </c>
      <c r="H36" s="13">
        <v>165.3</v>
      </c>
      <c r="I36" s="271">
        <f t="shared" si="0"/>
        <v>99.87915407854986</v>
      </c>
    </row>
    <row r="37" spans="1:9" ht="12.75" customHeight="1">
      <c r="A37" s="10">
        <v>1032</v>
      </c>
      <c r="B37" s="10" t="s">
        <v>133</v>
      </c>
      <c r="C37" s="10" t="s">
        <v>393</v>
      </c>
      <c r="D37" s="10" t="s">
        <v>368</v>
      </c>
      <c r="E37" s="2" t="s">
        <v>394</v>
      </c>
      <c r="F37" s="14">
        <v>30</v>
      </c>
      <c r="G37" s="13">
        <v>29</v>
      </c>
      <c r="H37" s="13">
        <v>24.5</v>
      </c>
      <c r="I37" s="271">
        <f t="shared" si="0"/>
        <v>84.48275862068965</v>
      </c>
    </row>
    <row r="38" spans="1:9" ht="12.75" customHeight="1">
      <c r="A38" s="10">
        <v>1033</v>
      </c>
      <c r="B38" s="10" t="s">
        <v>133</v>
      </c>
      <c r="C38" s="10" t="s">
        <v>396</v>
      </c>
      <c r="D38" s="10" t="s">
        <v>368</v>
      </c>
      <c r="E38" s="2" t="s">
        <v>397</v>
      </c>
      <c r="F38" s="14">
        <v>20</v>
      </c>
      <c r="G38" s="13">
        <v>28</v>
      </c>
      <c r="H38" s="13">
        <v>26.5</v>
      </c>
      <c r="I38" s="271">
        <f t="shared" si="0"/>
        <v>94.64285714285714</v>
      </c>
    </row>
    <row r="39" spans="1:9" ht="12.75" customHeight="1">
      <c r="A39" s="10">
        <v>1034</v>
      </c>
      <c r="B39" s="10" t="s">
        <v>133</v>
      </c>
      <c r="C39" s="10" t="s">
        <v>396</v>
      </c>
      <c r="D39" s="10" t="s">
        <v>368</v>
      </c>
      <c r="E39" s="2" t="s">
        <v>398</v>
      </c>
      <c r="F39" s="14">
        <v>10</v>
      </c>
      <c r="G39" s="13">
        <v>10</v>
      </c>
      <c r="H39" s="13">
        <v>5</v>
      </c>
      <c r="I39" s="271">
        <f t="shared" si="0"/>
        <v>50</v>
      </c>
    </row>
    <row r="40" spans="1:9" ht="12.75" customHeight="1">
      <c r="A40" s="10">
        <v>1035</v>
      </c>
      <c r="B40" s="10">
        <v>100</v>
      </c>
      <c r="C40" s="10">
        <v>5169</v>
      </c>
      <c r="D40" s="10">
        <v>5311</v>
      </c>
      <c r="E40" s="2" t="s">
        <v>399</v>
      </c>
      <c r="F40" s="14">
        <v>420</v>
      </c>
      <c r="G40" s="13">
        <v>420</v>
      </c>
      <c r="H40" s="13">
        <v>404.5</v>
      </c>
      <c r="I40" s="271">
        <f t="shared" si="0"/>
        <v>96.30952380952381</v>
      </c>
    </row>
    <row r="41" spans="1:9" ht="12.75" customHeight="1">
      <c r="A41" s="10">
        <v>1036</v>
      </c>
      <c r="B41" s="10">
        <v>100</v>
      </c>
      <c r="C41" s="10">
        <v>5169</v>
      </c>
      <c r="D41" s="10">
        <v>5311</v>
      </c>
      <c r="E41" s="2" t="s">
        <v>400</v>
      </c>
      <c r="F41" s="14">
        <v>30</v>
      </c>
      <c r="G41" s="13">
        <v>70</v>
      </c>
      <c r="H41" s="13">
        <v>59.8</v>
      </c>
      <c r="I41" s="271">
        <f t="shared" si="0"/>
        <v>85.42857142857142</v>
      </c>
    </row>
    <row r="42" spans="1:9" ht="12.75" customHeight="1">
      <c r="A42" s="10">
        <v>1037</v>
      </c>
      <c r="B42" s="10">
        <v>100</v>
      </c>
      <c r="C42" s="10">
        <v>5169</v>
      </c>
      <c r="D42" s="10">
        <v>5311</v>
      </c>
      <c r="E42" s="2" t="s">
        <v>208</v>
      </c>
      <c r="F42" s="14">
        <v>5</v>
      </c>
      <c r="G42" s="13">
        <v>5</v>
      </c>
      <c r="H42" s="13">
        <v>0.9</v>
      </c>
      <c r="I42" s="271">
        <f t="shared" si="0"/>
        <v>18</v>
      </c>
    </row>
    <row r="43" spans="1:9" ht="12.75" customHeight="1">
      <c r="A43" s="10">
        <v>1038</v>
      </c>
      <c r="B43" s="10" t="s">
        <v>133</v>
      </c>
      <c r="C43" s="10" t="s">
        <v>396</v>
      </c>
      <c r="D43" s="10" t="s">
        <v>368</v>
      </c>
      <c r="E43" s="2" t="s">
        <v>401</v>
      </c>
      <c r="F43" s="14">
        <v>100</v>
      </c>
      <c r="G43" s="13">
        <v>61.6</v>
      </c>
      <c r="H43" s="13">
        <v>49.7</v>
      </c>
      <c r="I43" s="271">
        <f t="shared" si="0"/>
        <v>80.68181818181819</v>
      </c>
    </row>
    <row r="44" spans="1:9" ht="12.75" customHeight="1">
      <c r="A44" s="10">
        <v>1039</v>
      </c>
      <c r="B44" s="10" t="s">
        <v>133</v>
      </c>
      <c r="C44" s="10" t="s">
        <v>402</v>
      </c>
      <c r="D44" s="10" t="s">
        <v>368</v>
      </c>
      <c r="E44" s="2" t="s">
        <v>403</v>
      </c>
      <c r="F44" s="14">
        <v>200</v>
      </c>
      <c r="G44" s="13">
        <v>215</v>
      </c>
      <c r="H44" s="13">
        <v>203.4</v>
      </c>
      <c r="I44" s="271">
        <f t="shared" si="0"/>
        <v>94.6046511627907</v>
      </c>
    </row>
    <row r="45" spans="1:9" ht="12.75" customHeight="1">
      <c r="A45" s="10">
        <v>1040</v>
      </c>
      <c r="B45" s="10" t="s">
        <v>133</v>
      </c>
      <c r="C45" s="10" t="s">
        <v>402</v>
      </c>
      <c r="D45" s="10" t="s">
        <v>368</v>
      </c>
      <c r="E45" s="2" t="s">
        <v>404</v>
      </c>
      <c r="F45" s="14">
        <v>130</v>
      </c>
      <c r="G45" s="13">
        <v>9</v>
      </c>
      <c r="H45" s="13">
        <v>2.1</v>
      </c>
      <c r="I45" s="271">
        <f t="shared" si="0"/>
        <v>23.333333333333332</v>
      </c>
    </row>
    <row r="46" spans="1:9" ht="12.75" customHeight="1">
      <c r="A46" s="10">
        <v>1600</v>
      </c>
      <c r="B46" s="10">
        <v>100</v>
      </c>
      <c r="C46" s="10">
        <v>5171</v>
      </c>
      <c r="D46" s="10">
        <v>5311</v>
      </c>
      <c r="E46" s="2" t="s">
        <v>588</v>
      </c>
      <c r="F46" s="14">
        <v>0</v>
      </c>
      <c r="G46" s="13">
        <v>131</v>
      </c>
      <c r="H46" s="13">
        <v>127.8</v>
      </c>
      <c r="I46" s="271">
        <f>(H46/G46)*100</f>
        <v>97.55725190839695</v>
      </c>
    </row>
    <row r="47" spans="1:9" ht="12.75" customHeight="1">
      <c r="A47" s="10">
        <v>1628</v>
      </c>
      <c r="B47" s="10">
        <v>100</v>
      </c>
      <c r="C47" s="10">
        <v>5171</v>
      </c>
      <c r="D47" s="10">
        <v>5311</v>
      </c>
      <c r="E47" s="2" t="s">
        <v>853</v>
      </c>
      <c r="F47" s="14">
        <v>0</v>
      </c>
      <c r="G47" s="13">
        <v>43</v>
      </c>
      <c r="H47" s="13">
        <v>42.9</v>
      </c>
      <c r="I47" s="271">
        <f>(H47/G47)*100</f>
        <v>99.76744186046511</v>
      </c>
    </row>
    <row r="48" spans="1:9" ht="12.75" customHeight="1">
      <c r="A48" s="10">
        <v>1041</v>
      </c>
      <c r="B48" s="10">
        <v>100</v>
      </c>
      <c r="C48" s="10">
        <v>5172</v>
      </c>
      <c r="D48" s="10">
        <v>5311</v>
      </c>
      <c r="E48" s="2" t="s">
        <v>328</v>
      </c>
      <c r="F48" s="14">
        <v>50</v>
      </c>
      <c r="G48" s="13">
        <v>50</v>
      </c>
      <c r="H48" s="13">
        <v>44.7</v>
      </c>
      <c r="I48" s="271">
        <f t="shared" si="0"/>
        <v>89.4</v>
      </c>
    </row>
    <row r="49" spans="1:9" ht="12.75" customHeight="1">
      <c r="A49" s="10">
        <v>1042</v>
      </c>
      <c r="B49" s="10" t="s">
        <v>133</v>
      </c>
      <c r="C49" s="10" t="s">
        <v>405</v>
      </c>
      <c r="D49" s="10" t="s">
        <v>368</v>
      </c>
      <c r="E49" s="2" t="s">
        <v>406</v>
      </c>
      <c r="F49" s="14">
        <v>100</v>
      </c>
      <c r="G49" s="13">
        <v>117</v>
      </c>
      <c r="H49" s="13">
        <v>116.8</v>
      </c>
      <c r="I49" s="271">
        <f t="shared" si="0"/>
        <v>99.82905982905983</v>
      </c>
    </row>
    <row r="50" spans="1:9" ht="12.75" customHeight="1">
      <c r="A50" s="10">
        <v>1043</v>
      </c>
      <c r="B50" s="10" t="s">
        <v>133</v>
      </c>
      <c r="C50" s="10" t="s">
        <v>405</v>
      </c>
      <c r="D50" s="10" t="s">
        <v>368</v>
      </c>
      <c r="E50" s="2" t="s">
        <v>407</v>
      </c>
      <c r="F50" s="14">
        <v>15</v>
      </c>
      <c r="G50" s="13">
        <v>16</v>
      </c>
      <c r="H50" s="13">
        <v>14.3</v>
      </c>
      <c r="I50" s="271">
        <f t="shared" si="0"/>
        <v>89.375</v>
      </c>
    </row>
    <row r="51" spans="1:9" ht="12.75" customHeight="1">
      <c r="A51" s="10">
        <v>1044</v>
      </c>
      <c r="B51" s="10" t="s">
        <v>133</v>
      </c>
      <c r="C51" s="10" t="s">
        <v>408</v>
      </c>
      <c r="D51" s="10" t="s">
        <v>368</v>
      </c>
      <c r="E51" s="2" t="s">
        <v>409</v>
      </c>
      <c r="F51" s="14">
        <v>15</v>
      </c>
      <c r="G51" s="13">
        <v>15</v>
      </c>
      <c r="H51" s="13">
        <v>15</v>
      </c>
      <c r="I51" s="271">
        <f t="shared" si="0"/>
        <v>100</v>
      </c>
    </row>
    <row r="52" spans="1:9" ht="12.75" customHeight="1">
      <c r="A52" s="10">
        <v>1045</v>
      </c>
      <c r="B52" s="11" t="s">
        <v>133</v>
      </c>
      <c r="C52" s="11">
        <v>5361</v>
      </c>
      <c r="D52" s="11" t="s">
        <v>368</v>
      </c>
      <c r="E52" s="9" t="s">
        <v>410</v>
      </c>
      <c r="F52" s="14">
        <v>30</v>
      </c>
      <c r="G52" s="13">
        <v>25</v>
      </c>
      <c r="H52" s="13">
        <v>22</v>
      </c>
      <c r="I52" s="271">
        <f t="shared" si="0"/>
        <v>88</v>
      </c>
    </row>
    <row r="53" spans="1:9" ht="12.75" customHeight="1">
      <c r="A53" s="10">
        <v>1046</v>
      </c>
      <c r="B53" s="10" t="s">
        <v>133</v>
      </c>
      <c r="C53" s="10">
        <v>5362</v>
      </c>
      <c r="D53" s="10" t="s">
        <v>368</v>
      </c>
      <c r="E53" s="2" t="s">
        <v>411</v>
      </c>
      <c r="F53" s="14">
        <v>2</v>
      </c>
      <c r="G53" s="13">
        <v>2</v>
      </c>
      <c r="H53" s="13">
        <v>1.7</v>
      </c>
      <c r="I53" s="271">
        <f t="shared" si="0"/>
        <v>85</v>
      </c>
    </row>
    <row r="54" spans="1:9" ht="12.75" customHeight="1">
      <c r="A54" s="33"/>
      <c r="B54" s="33" t="s">
        <v>324</v>
      </c>
      <c r="C54" s="33"/>
      <c r="D54" s="390"/>
      <c r="E54" s="17" t="s">
        <v>1605</v>
      </c>
      <c r="F54" s="19">
        <f>SUBTOTAL(9,F5:F53)</f>
        <v>26882</v>
      </c>
      <c r="G54" s="20">
        <f>SUBTOTAL(9,G5:G53)</f>
        <v>26925</v>
      </c>
      <c r="H54" s="20">
        <f>SUBTOTAL(9,H5:H53)</f>
        <v>25710.60000000001</v>
      </c>
      <c r="I54" s="274">
        <f t="shared" si="0"/>
        <v>95.4896935933148</v>
      </c>
    </row>
    <row r="55" spans="1:9" ht="12.75" customHeight="1">
      <c r="A55" s="10">
        <v>1047</v>
      </c>
      <c r="B55" s="10" t="s">
        <v>100</v>
      </c>
      <c r="C55" s="10" t="s">
        <v>383</v>
      </c>
      <c r="D55" s="10" t="s">
        <v>412</v>
      </c>
      <c r="E55" s="2" t="s">
        <v>413</v>
      </c>
      <c r="F55" s="14">
        <v>20</v>
      </c>
      <c r="G55" s="13">
        <v>34.5</v>
      </c>
      <c r="H55" s="13">
        <v>34.5</v>
      </c>
      <c r="I55" s="271">
        <f t="shared" si="0"/>
        <v>100</v>
      </c>
    </row>
    <row r="56" spans="1:9" ht="12.75" customHeight="1">
      <c r="A56" s="10">
        <v>1048</v>
      </c>
      <c r="B56" s="10">
        <v>101</v>
      </c>
      <c r="C56" s="10">
        <v>5166</v>
      </c>
      <c r="D56" s="10">
        <v>3749</v>
      </c>
      <c r="E56" s="2" t="s">
        <v>591</v>
      </c>
      <c r="F56" s="14">
        <v>10</v>
      </c>
      <c r="G56" s="13">
        <v>1.5</v>
      </c>
      <c r="H56" s="13">
        <v>1.5</v>
      </c>
      <c r="I56" s="271">
        <f t="shared" si="0"/>
        <v>100</v>
      </c>
    </row>
    <row r="57" spans="1:9" ht="12.75" customHeight="1">
      <c r="A57" s="10">
        <v>1049</v>
      </c>
      <c r="B57" s="10" t="s">
        <v>100</v>
      </c>
      <c r="C57" s="10" t="s">
        <v>396</v>
      </c>
      <c r="D57" s="10" t="s">
        <v>416</v>
      </c>
      <c r="E57" s="2" t="s">
        <v>417</v>
      </c>
      <c r="F57" s="14">
        <v>585</v>
      </c>
      <c r="G57" s="13">
        <v>516.7</v>
      </c>
      <c r="H57" s="13">
        <v>516.7</v>
      </c>
      <c r="I57" s="271">
        <f t="shared" si="0"/>
        <v>100</v>
      </c>
    </row>
    <row r="58" spans="1:9" ht="12.75" customHeight="1">
      <c r="A58" s="10">
        <v>1050</v>
      </c>
      <c r="B58" s="10" t="s">
        <v>100</v>
      </c>
      <c r="C58" s="10" t="s">
        <v>396</v>
      </c>
      <c r="D58" s="10" t="s">
        <v>416</v>
      </c>
      <c r="E58" s="2" t="s">
        <v>1702</v>
      </c>
      <c r="F58" s="14">
        <v>485</v>
      </c>
      <c r="G58" s="13">
        <v>545.2</v>
      </c>
      <c r="H58" s="13">
        <v>545.2</v>
      </c>
      <c r="I58" s="271">
        <f t="shared" si="0"/>
        <v>100</v>
      </c>
    </row>
    <row r="59" spans="1:9" ht="12.75" customHeight="1">
      <c r="A59" s="10">
        <v>1051</v>
      </c>
      <c r="B59" s="10" t="s">
        <v>100</v>
      </c>
      <c r="C59" s="10" t="s">
        <v>396</v>
      </c>
      <c r="D59" s="10" t="s">
        <v>412</v>
      </c>
      <c r="E59" s="2" t="s">
        <v>469</v>
      </c>
      <c r="F59" s="14">
        <v>150</v>
      </c>
      <c r="G59" s="13">
        <v>153.2</v>
      </c>
      <c r="H59" s="13">
        <v>153.2</v>
      </c>
      <c r="I59" s="271">
        <f t="shared" si="0"/>
        <v>100</v>
      </c>
    </row>
    <row r="60" spans="1:9" ht="12" customHeight="1">
      <c r="A60" s="10">
        <v>1052</v>
      </c>
      <c r="B60" s="10" t="s">
        <v>100</v>
      </c>
      <c r="C60" s="10" t="s">
        <v>396</v>
      </c>
      <c r="D60" s="10" t="s">
        <v>412</v>
      </c>
      <c r="E60" s="2" t="s">
        <v>62</v>
      </c>
      <c r="F60" s="14">
        <v>200</v>
      </c>
      <c r="G60" s="13">
        <v>194.6</v>
      </c>
      <c r="H60" s="13">
        <v>194.6</v>
      </c>
      <c r="I60" s="271">
        <f t="shared" si="0"/>
        <v>100</v>
      </c>
    </row>
    <row r="61" spans="1:9" ht="12" customHeight="1">
      <c r="A61" s="10">
        <v>1053</v>
      </c>
      <c r="B61" s="10" t="s">
        <v>100</v>
      </c>
      <c r="C61" s="10" t="s">
        <v>396</v>
      </c>
      <c r="D61" s="10" t="s">
        <v>470</v>
      </c>
      <c r="E61" s="2" t="s">
        <v>471</v>
      </c>
      <c r="F61" s="14">
        <v>300</v>
      </c>
      <c r="G61" s="13">
        <v>304.3</v>
      </c>
      <c r="H61" s="13">
        <v>304.2</v>
      </c>
      <c r="I61" s="271">
        <f t="shared" si="0"/>
        <v>99.96713769306605</v>
      </c>
    </row>
    <row r="62" spans="1:9" ht="12" customHeight="1">
      <c r="A62" s="10">
        <v>1054</v>
      </c>
      <c r="B62" s="10">
        <v>101</v>
      </c>
      <c r="C62" s="10">
        <v>5169</v>
      </c>
      <c r="D62" s="10">
        <v>3792</v>
      </c>
      <c r="E62" s="2" t="s">
        <v>61</v>
      </c>
      <c r="F62" s="14">
        <v>200</v>
      </c>
      <c r="G62" s="13">
        <v>200</v>
      </c>
      <c r="H62" s="13">
        <v>200</v>
      </c>
      <c r="I62" s="271">
        <f t="shared" si="0"/>
        <v>100</v>
      </c>
    </row>
    <row r="63" spans="1:9" ht="12" customHeight="1">
      <c r="A63" s="10">
        <v>1055</v>
      </c>
      <c r="B63" s="10">
        <v>101</v>
      </c>
      <c r="C63" s="10">
        <v>5169</v>
      </c>
      <c r="D63" s="10">
        <v>3792</v>
      </c>
      <c r="E63" s="2" t="s">
        <v>60</v>
      </c>
      <c r="F63" s="14">
        <v>150</v>
      </c>
      <c r="G63" s="13">
        <v>150</v>
      </c>
      <c r="H63" s="13">
        <v>150</v>
      </c>
      <c r="I63" s="271">
        <f t="shared" si="0"/>
        <v>100</v>
      </c>
    </row>
    <row r="64" spans="1:9" ht="12" customHeight="1">
      <c r="A64" s="10">
        <v>1056</v>
      </c>
      <c r="B64" s="11">
        <v>101</v>
      </c>
      <c r="C64" s="11">
        <v>5175</v>
      </c>
      <c r="D64" s="11">
        <v>3749</v>
      </c>
      <c r="E64" s="9" t="s">
        <v>475</v>
      </c>
      <c r="F64" s="14">
        <v>3</v>
      </c>
      <c r="G64" s="13">
        <v>3</v>
      </c>
      <c r="H64" s="13">
        <v>2.9</v>
      </c>
      <c r="I64" s="271">
        <f t="shared" si="0"/>
        <v>96.66666666666667</v>
      </c>
    </row>
    <row r="65" spans="1:9" ht="12" customHeight="1">
      <c r="A65" s="10">
        <v>1057</v>
      </c>
      <c r="B65" s="11">
        <v>101</v>
      </c>
      <c r="C65" s="11">
        <v>5219</v>
      </c>
      <c r="D65" s="11">
        <v>3792</v>
      </c>
      <c r="E65" s="9" t="s">
        <v>1663</v>
      </c>
      <c r="F65" s="14">
        <v>200</v>
      </c>
      <c r="G65" s="13">
        <v>23.1</v>
      </c>
      <c r="H65" s="13">
        <v>0</v>
      </c>
      <c r="I65" s="271">
        <f t="shared" si="0"/>
        <v>0</v>
      </c>
    </row>
    <row r="66" spans="1:9" ht="12" customHeight="1">
      <c r="A66" s="10">
        <v>1058</v>
      </c>
      <c r="B66" s="11">
        <v>101</v>
      </c>
      <c r="C66" s="11">
        <v>5229</v>
      </c>
      <c r="D66" s="11">
        <v>3792</v>
      </c>
      <c r="E66" s="2" t="s">
        <v>1739</v>
      </c>
      <c r="F66" s="14">
        <v>200</v>
      </c>
      <c r="G66" s="13">
        <v>283.6</v>
      </c>
      <c r="H66" s="13">
        <v>283.6</v>
      </c>
      <c r="I66" s="271">
        <f t="shared" si="0"/>
        <v>100</v>
      </c>
    </row>
    <row r="67" spans="1:9" ht="12" customHeight="1">
      <c r="A67" s="10">
        <v>1624</v>
      </c>
      <c r="B67" s="11">
        <v>101</v>
      </c>
      <c r="C67" s="11">
        <v>5331</v>
      </c>
      <c r="D67" s="11">
        <v>3792</v>
      </c>
      <c r="E67" s="2" t="s">
        <v>1522</v>
      </c>
      <c r="F67" s="14">
        <v>0</v>
      </c>
      <c r="G67" s="13">
        <v>13.2</v>
      </c>
      <c r="H67" s="13">
        <v>13.2</v>
      </c>
      <c r="I67" s="271">
        <f t="shared" si="0"/>
        <v>100</v>
      </c>
    </row>
    <row r="68" spans="1:9" ht="12" customHeight="1">
      <c r="A68" s="33"/>
      <c r="B68" s="33" t="s">
        <v>325</v>
      </c>
      <c r="C68" s="33"/>
      <c r="D68" s="33"/>
      <c r="E68" s="17" t="s">
        <v>9</v>
      </c>
      <c r="F68" s="19">
        <f>SUBTOTAL(9,F55:F67)</f>
        <v>2503</v>
      </c>
      <c r="G68" s="20">
        <f>SUBTOTAL(9,G55:G67)</f>
        <v>2422.8999999999996</v>
      </c>
      <c r="H68" s="20">
        <f>SUBTOTAL(9,H55:H67)</f>
        <v>2399.6</v>
      </c>
      <c r="I68" s="274">
        <f t="shared" si="0"/>
        <v>99.0383424821495</v>
      </c>
    </row>
    <row r="69" spans="1:9" ht="12" customHeight="1">
      <c r="A69" s="10">
        <v>1059</v>
      </c>
      <c r="B69" s="11">
        <v>102</v>
      </c>
      <c r="C69" s="11">
        <v>5139</v>
      </c>
      <c r="D69" s="11">
        <v>3639</v>
      </c>
      <c r="E69" s="9" t="s">
        <v>485</v>
      </c>
      <c r="F69" s="14">
        <v>50</v>
      </c>
      <c r="G69" s="13">
        <v>50</v>
      </c>
      <c r="H69" s="13">
        <v>50.1</v>
      </c>
      <c r="I69" s="271">
        <f t="shared" si="0"/>
        <v>100.2</v>
      </c>
    </row>
    <row r="70" spans="1:9" ht="12" customHeight="1">
      <c r="A70" s="10">
        <v>1060</v>
      </c>
      <c r="B70" s="10" t="s">
        <v>108</v>
      </c>
      <c r="C70" s="10" t="s">
        <v>476</v>
      </c>
      <c r="D70" s="10">
        <v>2212</v>
      </c>
      <c r="E70" s="2" t="s">
        <v>1278</v>
      </c>
      <c r="F70" s="14">
        <v>40</v>
      </c>
      <c r="G70" s="13">
        <v>40</v>
      </c>
      <c r="H70" s="13">
        <v>14.4</v>
      </c>
      <c r="I70" s="271">
        <f t="shared" si="0"/>
        <v>36</v>
      </c>
    </row>
    <row r="71" spans="1:9" ht="12" customHeight="1">
      <c r="A71" s="10">
        <v>1061</v>
      </c>
      <c r="B71" s="10">
        <v>102</v>
      </c>
      <c r="C71" s="10" t="s">
        <v>476</v>
      </c>
      <c r="D71" s="10">
        <v>3419</v>
      </c>
      <c r="E71" s="2" t="s">
        <v>209</v>
      </c>
      <c r="F71" s="14">
        <v>6500</v>
      </c>
      <c r="G71" s="13">
        <v>5200</v>
      </c>
      <c r="H71" s="13">
        <v>0</v>
      </c>
      <c r="I71" s="271">
        <f t="shared" si="0"/>
        <v>0</v>
      </c>
    </row>
    <row r="72" spans="1:9" ht="12" customHeight="1">
      <c r="A72" s="10">
        <v>1062</v>
      </c>
      <c r="B72" s="10">
        <v>102</v>
      </c>
      <c r="C72" s="10">
        <v>5141</v>
      </c>
      <c r="D72" s="10">
        <v>3612</v>
      </c>
      <c r="E72" s="2" t="s">
        <v>1732</v>
      </c>
      <c r="F72" s="14">
        <v>24777</v>
      </c>
      <c r="G72" s="13">
        <v>20406</v>
      </c>
      <c r="H72" s="13">
        <v>20406</v>
      </c>
      <c r="I72" s="271">
        <f t="shared" si="0"/>
        <v>100</v>
      </c>
    </row>
    <row r="73" spans="1:9" ht="12" customHeight="1">
      <c r="A73" s="10">
        <v>1063</v>
      </c>
      <c r="B73" s="10" t="s">
        <v>108</v>
      </c>
      <c r="C73" s="10" t="s">
        <v>477</v>
      </c>
      <c r="D73" s="10" t="s">
        <v>142</v>
      </c>
      <c r="E73" s="2" t="s">
        <v>478</v>
      </c>
      <c r="F73" s="14">
        <v>600</v>
      </c>
      <c r="G73" s="13">
        <v>870</v>
      </c>
      <c r="H73" s="13">
        <v>880</v>
      </c>
      <c r="I73" s="271">
        <f aca="true" t="shared" si="1" ref="I73:I140">(H73/G73)*100</f>
        <v>101.14942528735634</v>
      </c>
    </row>
    <row r="74" spans="1:9" ht="12" customHeight="1">
      <c r="A74" s="10">
        <v>1064</v>
      </c>
      <c r="B74" s="39">
        <v>102</v>
      </c>
      <c r="C74" s="11">
        <v>5166</v>
      </c>
      <c r="D74" s="11">
        <v>6409</v>
      </c>
      <c r="E74" s="2" t="s">
        <v>591</v>
      </c>
      <c r="F74" s="14">
        <v>1200</v>
      </c>
      <c r="G74" s="13">
        <v>1850</v>
      </c>
      <c r="H74" s="13">
        <v>1851.2</v>
      </c>
      <c r="I74" s="271">
        <f t="shared" si="1"/>
        <v>100.06486486486487</v>
      </c>
    </row>
    <row r="75" spans="1:9" ht="12" customHeight="1">
      <c r="A75" s="10">
        <v>1065</v>
      </c>
      <c r="B75" s="39">
        <v>102</v>
      </c>
      <c r="C75" s="11">
        <v>5166</v>
      </c>
      <c r="D75" s="11">
        <v>3635</v>
      </c>
      <c r="E75" s="2" t="s">
        <v>220</v>
      </c>
      <c r="F75" s="14">
        <v>500</v>
      </c>
      <c r="G75" s="13">
        <v>500</v>
      </c>
      <c r="H75" s="13">
        <v>525</v>
      </c>
      <c r="I75" s="271">
        <f t="shared" si="1"/>
        <v>105</v>
      </c>
    </row>
    <row r="76" spans="1:9" ht="12" customHeight="1">
      <c r="A76" s="10">
        <v>1066</v>
      </c>
      <c r="B76" s="11">
        <v>102</v>
      </c>
      <c r="C76" s="11">
        <v>5166</v>
      </c>
      <c r="D76" s="11">
        <v>6409</v>
      </c>
      <c r="E76" s="2" t="s">
        <v>1658</v>
      </c>
      <c r="F76" s="14">
        <v>1000</v>
      </c>
      <c r="G76" s="13">
        <v>1500</v>
      </c>
      <c r="H76" s="13">
        <v>1501.1</v>
      </c>
      <c r="I76" s="271">
        <f t="shared" si="1"/>
        <v>100.07333333333332</v>
      </c>
    </row>
    <row r="77" spans="1:9" ht="12" customHeight="1">
      <c r="A77" s="10">
        <v>1067</v>
      </c>
      <c r="B77" s="11" t="s">
        <v>108</v>
      </c>
      <c r="C77" s="11" t="s">
        <v>396</v>
      </c>
      <c r="D77" s="11" t="s">
        <v>479</v>
      </c>
      <c r="E77" s="9" t="s">
        <v>480</v>
      </c>
      <c r="F77" s="14">
        <v>100</v>
      </c>
      <c r="G77" s="13">
        <v>130</v>
      </c>
      <c r="H77" s="13">
        <v>129.4</v>
      </c>
      <c r="I77" s="271">
        <f t="shared" si="1"/>
        <v>99.53846153846155</v>
      </c>
    </row>
    <row r="78" spans="1:9" ht="12" customHeight="1">
      <c r="A78" s="10">
        <v>1068</v>
      </c>
      <c r="B78" s="11" t="s">
        <v>108</v>
      </c>
      <c r="C78" s="11" t="s">
        <v>481</v>
      </c>
      <c r="D78" s="11" t="s">
        <v>482</v>
      </c>
      <c r="E78" s="9" t="s">
        <v>65</v>
      </c>
      <c r="F78" s="14">
        <v>15</v>
      </c>
      <c r="G78" s="13">
        <v>15</v>
      </c>
      <c r="H78" s="13">
        <v>14.9</v>
      </c>
      <c r="I78" s="271">
        <f t="shared" si="1"/>
        <v>99.33333333333334</v>
      </c>
    </row>
    <row r="79" spans="1:9" ht="12" customHeight="1">
      <c r="A79" s="10">
        <v>1069</v>
      </c>
      <c r="B79" s="10">
        <v>102</v>
      </c>
      <c r="C79" s="10" t="s">
        <v>483</v>
      </c>
      <c r="D79" s="10" t="s">
        <v>482</v>
      </c>
      <c r="E79" s="2" t="s">
        <v>39</v>
      </c>
      <c r="F79" s="14">
        <v>130</v>
      </c>
      <c r="G79" s="13">
        <v>130</v>
      </c>
      <c r="H79" s="13">
        <v>130</v>
      </c>
      <c r="I79" s="271">
        <f t="shared" si="1"/>
        <v>100</v>
      </c>
    </row>
    <row r="80" spans="1:9" ht="12" customHeight="1">
      <c r="A80" s="10">
        <v>1070</v>
      </c>
      <c r="B80" s="10">
        <v>102</v>
      </c>
      <c r="C80" s="10">
        <v>5229</v>
      </c>
      <c r="D80" s="10">
        <v>2140</v>
      </c>
      <c r="E80" s="2" t="s">
        <v>40</v>
      </c>
      <c r="F80" s="14">
        <v>125</v>
      </c>
      <c r="G80" s="13">
        <v>45</v>
      </c>
      <c r="H80" s="13">
        <v>42.9</v>
      </c>
      <c r="I80" s="271">
        <f t="shared" si="1"/>
        <v>95.33333333333333</v>
      </c>
    </row>
    <row r="81" spans="1:9" ht="12" customHeight="1">
      <c r="A81" s="10">
        <v>1071</v>
      </c>
      <c r="B81" s="10">
        <v>102</v>
      </c>
      <c r="C81" s="10" t="s">
        <v>483</v>
      </c>
      <c r="D81" s="10" t="s">
        <v>161</v>
      </c>
      <c r="E81" s="2" t="s">
        <v>41</v>
      </c>
      <c r="F81" s="14">
        <v>25</v>
      </c>
      <c r="G81" s="13">
        <v>25</v>
      </c>
      <c r="H81" s="13">
        <v>25</v>
      </c>
      <c r="I81" s="271">
        <f t="shared" si="1"/>
        <v>100</v>
      </c>
    </row>
    <row r="82" spans="1:9" ht="12" customHeight="1">
      <c r="A82" s="10">
        <v>1072</v>
      </c>
      <c r="B82" s="355">
        <v>102</v>
      </c>
      <c r="C82" s="184">
        <v>5229</v>
      </c>
      <c r="D82" s="184">
        <v>3322</v>
      </c>
      <c r="E82" s="25" t="s">
        <v>42</v>
      </c>
      <c r="F82" s="14">
        <v>100</v>
      </c>
      <c r="G82" s="13">
        <v>100</v>
      </c>
      <c r="H82" s="13">
        <v>99.1</v>
      </c>
      <c r="I82" s="271">
        <f t="shared" si="1"/>
        <v>99.1</v>
      </c>
    </row>
    <row r="83" spans="1:9" ht="12" customHeight="1">
      <c r="A83" s="10">
        <v>1073</v>
      </c>
      <c r="B83" s="10">
        <v>102</v>
      </c>
      <c r="C83" s="10" t="s">
        <v>483</v>
      </c>
      <c r="D83" s="10">
        <v>3639</v>
      </c>
      <c r="E83" s="2" t="s">
        <v>43</v>
      </c>
      <c r="F83" s="14">
        <v>160</v>
      </c>
      <c r="G83" s="13">
        <v>160</v>
      </c>
      <c r="H83" s="13">
        <v>157.1</v>
      </c>
      <c r="I83" s="271">
        <f t="shared" si="1"/>
        <v>98.1875</v>
      </c>
    </row>
    <row r="84" spans="1:9" ht="12" customHeight="1">
      <c r="A84" s="10">
        <v>1074</v>
      </c>
      <c r="B84" s="10">
        <v>102</v>
      </c>
      <c r="C84" s="10">
        <v>5229</v>
      </c>
      <c r="D84" s="10">
        <v>3639</v>
      </c>
      <c r="E84" s="2" t="s">
        <v>1279</v>
      </c>
      <c r="F84" s="14">
        <v>20</v>
      </c>
      <c r="G84" s="13">
        <v>20</v>
      </c>
      <c r="H84" s="13">
        <v>0</v>
      </c>
      <c r="I84" s="271">
        <f t="shared" si="1"/>
        <v>0</v>
      </c>
    </row>
    <row r="85" spans="1:9" ht="12" customHeight="1">
      <c r="A85" s="10">
        <v>1075</v>
      </c>
      <c r="B85" s="11">
        <v>102</v>
      </c>
      <c r="C85" s="11">
        <v>5361</v>
      </c>
      <c r="D85" s="11">
        <v>6171</v>
      </c>
      <c r="E85" s="9" t="s">
        <v>788</v>
      </c>
      <c r="F85" s="14">
        <v>300</v>
      </c>
      <c r="G85" s="13">
        <v>240</v>
      </c>
      <c r="H85" s="13">
        <v>233</v>
      </c>
      <c r="I85" s="271">
        <f t="shared" si="1"/>
        <v>97.08333333333333</v>
      </c>
    </row>
    <row r="86" spans="1:9" ht="12" customHeight="1">
      <c r="A86" s="10">
        <v>1076</v>
      </c>
      <c r="B86" s="11">
        <v>102</v>
      </c>
      <c r="C86" s="11">
        <v>5362</v>
      </c>
      <c r="D86" s="11">
        <v>6409</v>
      </c>
      <c r="E86" s="9" t="s">
        <v>484</v>
      </c>
      <c r="F86" s="14">
        <v>10</v>
      </c>
      <c r="G86" s="13">
        <v>180</v>
      </c>
      <c r="H86" s="13">
        <v>174.3</v>
      </c>
      <c r="I86" s="271">
        <f t="shared" si="1"/>
        <v>96.83333333333334</v>
      </c>
    </row>
    <row r="87" spans="1:9" ht="12" customHeight="1">
      <c r="A87" s="10">
        <v>1077</v>
      </c>
      <c r="B87" s="11">
        <v>102</v>
      </c>
      <c r="C87" s="11">
        <v>5362</v>
      </c>
      <c r="D87" s="11">
        <v>6409</v>
      </c>
      <c r="E87" s="9" t="s">
        <v>221</v>
      </c>
      <c r="F87" s="14">
        <v>400</v>
      </c>
      <c r="G87" s="13">
        <v>220</v>
      </c>
      <c r="H87" s="13">
        <v>217.1</v>
      </c>
      <c r="I87" s="271">
        <f t="shared" si="1"/>
        <v>98.68181818181819</v>
      </c>
    </row>
    <row r="88" spans="1:9" ht="12" customHeight="1">
      <c r="A88" s="10">
        <v>1078</v>
      </c>
      <c r="B88" s="11">
        <v>102</v>
      </c>
      <c r="C88" s="11">
        <v>5901</v>
      </c>
      <c r="D88" s="11">
        <v>6409</v>
      </c>
      <c r="E88" s="9" t="s">
        <v>164</v>
      </c>
      <c r="F88" s="14">
        <v>4091</v>
      </c>
      <c r="G88" s="13">
        <v>0</v>
      </c>
      <c r="H88" s="13">
        <v>0</v>
      </c>
      <c r="I88" s="272" t="s">
        <v>777</v>
      </c>
    </row>
    <row r="89" spans="1:9" ht="12" customHeight="1">
      <c r="A89" s="10">
        <v>1552</v>
      </c>
      <c r="B89" s="11">
        <v>102</v>
      </c>
      <c r="C89" s="11">
        <v>5909</v>
      </c>
      <c r="D89" s="11">
        <v>6409</v>
      </c>
      <c r="E89" s="9" t="s">
        <v>1665</v>
      </c>
      <c r="F89" s="14">
        <v>0</v>
      </c>
      <c r="G89" s="13">
        <v>0</v>
      </c>
      <c r="H89" s="13">
        <v>0</v>
      </c>
      <c r="I89" s="272" t="s">
        <v>777</v>
      </c>
    </row>
    <row r="90" spans="1:9" ht="12" customHeight="1">
      <c r="A90" s="10">
        <v>1572</v>
      </c>
      <c r="B90" s="11">
        <v>102</v>
      </c>
      <c r="C90" s="11">
        <v>5362</v>
      </c>
      <c r="D90" s="11">
        <v>3639</v>
      </c>
      <c r="E90" s="9" t="s">
        <v>787</v>
      </c>
      <c r="F90" s="14">
        <v>0</v>
      </c>
      <c r="G90" s="13">
        <v>0</v>
      </c>
      <c r="H90" s="13">
        <v>163383.7</v>
      </c>
      <c r="I90" s="272" t="s">
        <v>777</v>
      </c>
    </row>
    <row r="91" spans="1:9" ht="12" customHeight="1">
      <c r="A91" s="10">
        <v>1576</v>
      </c>
      <c r="B91" s="11">
        <v>102</v>
      </c>
      <c r="C91" s="11">
        <v>5366</v>
      </c>
      <c r="D91" s="11">
        <v>6402</v>
      </c>
      <c r="E91" s="9" t="s">
        <v>222</v>
      </c>
      <c r="F91" s="14">
        <v>0</v>
      </c>
      <c r="G91" s="13">
        <v>1702.3</v>
      </c>
      <c r="H91" s="13">
        <v>1702.3</v>
      </c>
      <c r="I91" s="271">
        <f t="shared" si="1"/>
        <v>100</v>
      </c>
    </row>
    <row r="92" spans="1:9" ht="12" customHeight="1">
      <c r="A92" s="10">
        <v>1580</v>
      </c>
      <c r="B92" s="11">
        <v>102</v>
      </c>
      <c r="C92" s="11">
        <v>5149</v>
      </c>
      <c r="D92" s="11">
        <v>6310</v>
      </c>
      <c r="E92" s="9" t="s">
        <v>230</v>
      </c>
      <c r="F92" s="14">
        <v>0</v>
      </c>
      <c r="G92" s="13">
        <v>0</v>
      </c>
      <c r="H92" s="13">
        <v>3290</v>
      </c>
      <c r="I92" s="272" t="s">
        <v>777</v>
      </c>
    </row>
    <row r="93" spans="1:9" ht="12" customHeight="1">
      <c r="A93" s="10">
        <v>1582</v>
      </c>
      <c r="B93" s="11">
        <v>102</v>
      </c>
      <c r="C93" s="11">
        <v>5229</v>
      </c>
      <c r="D93" s="11">
        <v>3639</v>
      </c>
      <c r="E93" s="2" t="s">
        <v>44</v>
      </c>
      <c r="F93" s="14">
        <v>0</v>
      </c>
      <c r="G93" s="13">
        <v>99</v>
      </c>
      <c r="H93" s="13">
        <v>98.2</v>
      </c>
      <c r="I93" s="271">
        <f t="shared" si="1"/>
        <v>99.1919191919192</v>
      </c>
    </row>
    <row r="94" spans="1:9" ht="12" customHeight="1">
      <c r="A94" s="10">
        <v>1597</v>
      </c>
      <c r="B94" s="11">
        <v>102</v>
      </c>
      <c r="C94" s="11">
        <v>5142</v>
      </c>
      <c r="D94" s="11">
        <v>6310</v>
      </c>
      <c r="E94" s="2" t="s">
        <v>1330</v>
      </c>
      <c r="F94" s="14">
        <v>0</v>
      </c>
      <c r="G94" s="13">
        <v>0</v>
      </c>
      <c r="H94" s="13">
        <v>1.8</v>
      </c>
      <c r="I94" s="272" t="s">
        <v>777</v>
      </c>
    </row>
    <row r="95" spans="2:9" ht="12" customHeight="1">
      <c r="B95" s="11">
        <v>102</v>
      </c>
      <c r="C95" s="11">
        <v>5189</v>
      </c>
      <c r="D95" s="11">
        <v>6171</v>
      </c>
      <c r="E95" s="2" t="s">
        <v>1283</v>
      </c>
      <c r="F95" s="14">
        <v>0</v>
      </c>
      <c r="G95" s="13">
        <v>0</v>
      </c>
      <c r="H95" s="13">
        <v>1.7</v>
      </c>
      <c r="I95" s="272" t="s">
        <v>777</v>
      </c>
    </row>
    <row r="96" spans="1:9" ht="12.75">
      <c r="A96" s="10">
        <v>1622</v>
      </c>
      <c r="B96" s="10">
        <v>102</v>
      </c>
      <c r="C96" s="10">
        <v>5363</v>
      </c>
      <c r="D96" s="10">
        <v>6409</v>
      </c>
      <c r="E96" s="16" t="s">
        <v>854</v>
      </c>
      <c r="F96" s="14">
        <v>0</v>
      </c>
      <c r="G96" s="13">
        <v>0</v>
      </c>
      <c r="H96" s="13">
        <v>3662</v>
      </c>
      <c r="I96" s="729" t="s">
        <v>777</v>
      </c>
    </row>
    <row r="97" spans="2:9" ht="12" customHeight="1">
      <c r="B97" s="33" t="s">
        <v>366</v>
      </c>
      <c r="C97" s="33"/>
      <c r="D97" s="11"/>
      <c r="E97" s="17" t="s">
        <v>10</v>
      </c>
      <c r="F97" s="19">
        <f>SUBTOTAL(9,F69:F96)</f>
        <v>40143</v>
      </c>
      <c r="G97" s="20">
        <f>SUBTOTAL(9,G69:G96)</f>
        <v>33482.3</v>
      </c>
      <c r="H97" s="20">
        <f>SUBTOTAL(9,H69:H96)</f>
        <v>198590.30000000002</v>
      </c>
      <c r="I97" s="274">
        <f t="shared" si="1"/>
        <v>593.1202456223139</v>
      </c>
    </row>
    <row r="98" spans="1:9" ht="12" customHeight="1">
      <c r="A98" s="10">
        <v>1080</v>
      </c>
      <c r="B98" s="10">
        <v>104</v>
      </c>
      <c r="C98" s="10">
        <v>5137</v>
      </c>
      <c r="D98" s="11">
        <v>3319</v>
      </c>
      <c r="E98" s="2" t="s">
        <v>1677</v>
      </c>
      <c r="F98" s="14">
        <v>10</v>
      </c>
      <c r="G98" s="13">
        <v>0.7</v>
      </c>
      <c r="H98" s="13">
        <v>0.7</v>
      </c>
      <c r="I98" s="271">
        <f>(H98/G98)*100</f>
        <v>100</v>
      </c>
    </row>
    <row r="99" spans="1:9" ht="12" customHeight="1">
      <c r="A99" s="10">
        <v>1081</v>
      </c>
      <c r="B99" s="10">
        <v>104</v>
      </c>
      <c r="C99" s="10">
        <v>5138</v>
      </c>
      <c r="D99" s="11">
        <v>2140</v>
      </c>
      <c r="E99" s="2" t="s">
        <v>690</v>
      </c>
      <c r="F99" s="14">
        <v>400</v>
      </c>
      <c r="G99" s="13">
        <v>181.4</v>
      </c>
      <c r="H99" s="13">
        <v>181.4</v>
      </c>
      <c r="I99" s="271">
        <f>(H99/G99)*100</f>
        <v>100</v>
      </c>
    </row>
    <row r="100" spans="1:9" ht="12" customHeight="1">
      <c r="A100" s="10">
        <v>1082</v>
      </c>
      <c r="B100" s="10" t="s">
        <v>512</v>
      </c>
      <c r="C100" s="10" t="s">
        <v>376</v>
      </c>
      <c r="D100" s="10" t="s">
        <v>482</v>
      </c>
      <c r="E100" s="2" t="s">
        <v>1733</v>
      </c>
      <c r="F100" s="14">
        <v>300</v>
      </c>
      <c r="G100" s="13">
        <v>143.5</v>
      </c>
      <c r="H100" s="13">
        <v>143.5</v>
      </c>
      <c r="I100" s="271">
        <f>(H100/G100)*100</f>
        <v>100</v>
      </c>
    </row>
    <row r="101" spans="1:9" ht="12" customHeight="1">
      <c r="A101" s="10">
        <v>1083</v>
      </c>
      <c r="B101" s="10" t="s">
        <v>512</v>
      </c>
      <c r="C101" s="10" t="s">
        <v>376</v>
      </c>
      <c r="D101" s="10" t="s">
        <v>482</v>
      </c>
      <c r="E101" s="2" t="s">
        <v>231</v>
      </c>
      <c r="F101" s="14">
        <v>100</v>
      </c>
      <c r="G101" s="13">
        <v>92.5</v>
      </c>
      <c r="H101" s="13">
        <v>92.5</v>
      </c>
      <c r="I101" s="271">
        <f>(H101/G101)*100</f>
        <v>100</v>
      </c>
    </row>
    <row r="102" spans="1:9" ht="12" customHeight="1">
      <c r="A102" s="10">
        <v>1084</v>
      </c>
      <c r="B102" s="10" t="s">
        <v>512</v>
      </c>
      <c r="C102" s="10" t="s">
        <v>376</v>
      </c>
      <c r="D102" s="10" t="s">
        <v>482</v>
      </c>
      <c r="E102" s="2" t="s">
        <v>232</v>
      </c>
      <c r="F102" s="14">
        <v>60</v>
      </c>
      <c r="G102" s="13">
        <v>10.1</v>
      </c>
      <c r="H102" s="13">
        <v>10.1</v>
      </c>
      <c r="I102" s="271">
        <f>(H102/G102)*100</f>
        <v>100</v>
      </c>
    </row>
    <row r="103" spans="1:9" ht="12" customHeight="1">
      <c r="A103" s="10">
        <v>1085</v>
      </c>
      <c r="B103" s="10" t="s">
        <v>512</v>
      </c>
      <c r="C103" s="10" t="s">
        <v>376</v>
      </c>
      <c r="D103" s="10" t="s">
        <v>482</v>
      </c>
      <c r="E103" s="2" t="s">
        <v>233</v>
      </c>
      <c r="F103" s="14">
        <v>100</v>
      </c>
      <c r="G103" s="13">
        <v>48.1</v>
      </c>
      <c r="H103" s="13">
        <v>48.1</v>
      </c>
      <c r="I103" s="271">
        <f t="shared" si="1"/>
        <v>100</v>
      </c>
    </row>
    <row r="104" spans="1:9" ht="12" customHeight="1">
      <c r="A104" s="10">
        <v>1086</v>
      </c>
      <c r="B104" s="10" t="s">
        <v>512</v>
      </c>
      <c r="C104" s="10" t="s">
        <v>376</v>
      </c>
      <c r="D104" s="10" t="s">
        <v>482</v>
      </c>
      <c r="E104" s="2" t="s">
        <v>234</v>
      </c>
      <c r="F104" s="14">
        <v>60</v>
      </c>
      <c r="G104" s="13">
        <v>0</v>
      </c>
      <c r="H104" s="13">
        <v>0</v>
      </c>
      <c r="I104" s="272" t="s">
        <v>777</v>
      </c>
    </row>
    <row r="105" spans="1:9" ht="12" customHeight="1">
      <c r="A105" s="10">
        <v>1087</v>
      </c>
      <c r="B105" s="10" t="s">
        <v>512</v>
      </c>
      <c r="C105" s="10" t="s">
        <v>376</v>
      </c>
      <c r="D105" s="10" t="s">
        <v>482</v>
      </c>
      <c r="E105" s="2" t="s">
        <v>379</v>
      </c>
      <c r="F105" s="14">
        <v>300</v>
      </c>
      <c r="G105" s="13">
        <v>71</v>
      </c>
      <c r="H105" s="13">
        <v>71</v>
      </c>
      <c r="I105" s="271">
        <f t="shared" si="1"/>
        <v>100</v>
      </c>
    </row>
    <row r="106" spans="1:9" ht="12" customHeight="1">
      <c r="A106" s="10">
        <v>1088</v>
      </c>
      <c r="B106" s="10">
        <v>104</v>
      </c>
      <c r="C106" s="10">
        <v>5163</v>
      </c>
      <c r="D106" s="10">
        <v>2140</v>
      </c>
      <c r="E106" s="2" t="s">
        <v>1734</v>
      </c>
      <c r="F106" s="14">
        <v>5</v>
      </c>
      <c r="G106" s="13">
        <v>0</v>
      </c>
      <c r="H106" s="13">
        <v>0</v>
      </c>
      <c r="I106" s="272" t="s">
        <v>777</v>
      </c>
    </row>
    <row r="107" spans="1:9" ht="12" customHeight="1">
      <c r="A107" s="10">
        <v>1089</v>
      </c>
      <c r="B107" s="10">
        <v>104</v>
      </c>
      <c r="C107" s="10">
        <v>5164</v>
      </c>
      <c r="D107" s="10">
        <v>2140</v>
      </c>
      <c r="E107" s="2" t="s">
        <v>392</v>
      </c>
      <c r="F107" s="14">
        <v>50</v>
      </c>
      <c r="G107" s="13">
        <v>0</v>
      </c>
      <c r="H107" s="13">
        <v>0</v>
      </c>
      <c r="I107" s="272" t="s">
        <v>777</v>
      </c>
    </row>
    <row r="108" spans="1:9" ht="12" customHeight="1">
      <c r="A108" s="10">
        <v>1090</v>
      </c>
      <c r="B108" s="10">
        <v>104</v>
      </c>
      <c r="C108" s="10">
        <v>5164</v>
      </c>
      <c r="D108" s="11">
        <v>3319</v>
      </c>
      <c r="E108" s="2" t="s">
        <v>392</v>
      </c>
      <c r="F108" s="14">
        <v>15</v>
      </c>
      <c r="G108" s="13">
        <v>2.1</v>
      </c>
      <c r="H108" s="13">
        <v>2.1</v>
      </c>
      <c r="I108" s="271">
        <f t="shared" si="1"/>
        <v>100</v>
      </c>
    </row>
    <row r="109" spans="1:9" ht="12" customHeight="1">
      <c r="A109" s="10">
        <v>1091</v>
      </c>
      <c r="B109" s="10">
        <v>104</v>
      </c>
      <c r="C109" s="10">
        <v>5166</v>
      </c>
      <c r="D109" s="11">
        <v>6171</v>
      </c>
      <c r="E109" s="2" t="s">
        <v>591</v>
      </c>
      <c r="F109" s="14">
        <v>20</v>
      </c>
      <c r="G109" s="13">
        <v>0</v>
      </c>
      <c r="H109" s="13">
        <v>0</v>
      </c>
      <c r="I109" s="272" t="s">
        <v>777</v>
      </c>
    </row>
    <row r="110" spans="1:9" ht="12" customHeight="1">
      <c r="A110" s="10">
        <v>1092</v>
      </c>
      <c r="B110" s="10" t="s">
        <v>512</v>
      </c>
      <c r="C110" s="10" t="s">
        <v>396</v>
      </c>
      <c r="D110" s="10" t="s">
        <v>482</v>
      </c>
      <c r="E110" s="2" t="s">
        <v>513</v>
      </c>
      <c r="F110" s="14">
        <v>70</v>
      </c>
      <c r="G110" s="13">
        <v>0</v>
      </c>
      <c r="H110" s="13">
        <v>0</v>
      </c>
      <c r="I110" s="272" t="s">
        <v>777</v>
      </c>
    </row>
    <row r="111" spans="1:9" ht="12" customHeight="1">
      <c r="A111" s="10">
        <v>1093</v>
      </c>
      <c r="B111" s="10" t="s">
        <v>512</v>
      </c>
      <c r="C111" s="10" t="s">
        <v>396</v>
      </c>
      <c r="D111" s="10" t="s">
        <v>482</v>
      </c>
      <c r="E111" s="2" t="s">
        <v>514</v>
      </c>
      <c r="F111" s="14">
        <v>200</v>
      </c>
      <c r="G111" s="13">
        <v>90</v>
      </c>
      <c r="H111" s="13">
        <v>90</v>
      </c>
      <c r="I111" s="271">
        <f t="shared" si="1"/>
        <v>100</v>
      </c>
    </row>
    <row r="112" spans="1:9" ht="12" customHeight="1">
      <c r="A112" s="10">
        <v>1094</v>
      </c>
      <c r="B112" s="10" t="s">
        <v>512</v>
      </c>
      <c r="C112" s="10" t="s">
        <v>396</v>
      </c>
      <c r="D112" s="10" t="s">
        <v>482</v>
      </c>
      <c r="E112" s="2" t="s">
        <v>515</v>
      </c>
      <c r="F112" s="14">
        <v>400</v>
      </c>
      <c r="G112" s="13">
        <v>400.4</v>
      </c>
      <c r="H112" s="13">
        <v>400.4</v>
      </c>
      <c r="I112" s="271">
        <f t="shared" si="1"/>
        <v>100</v>
      </c>
    </row>
    <row r="113" spans="1:9" ht="12" customHeight="1">
      <c r="A113" s="10">
        <v>1095</v>
      </c>
      <c r="B113" s="10" t="s">
        <v>512</v>
      </c>
      <c r="C113" s="10" t="s">
        <v>396</v>
      </c>
      <c r="D113" s="10" t="s">
        <v>482</v>
      </c>
      <c r="E113" s="2" t="s">
        <v>516</v>
      </c>
      <c r="F113" s="14">
        <v>300</v>
      </c>
      <c r="G113" s="13">
        <v>120.8</v>
      </c>
      <c r="H113" s="13">
        <v>120.8</v>
      </c>
      <c r="I113" s="271">
        <f t="shared" si="1"/>
        <v>100</v>
      </c>
    </row>
    <row r="114" spans="1:9" ht="12" customHeight="1">
      <c r="A114" s="10">
        <v>1096</v>
      </c>
      <c r="B114" s="10" t="s">
        <v>512</v>
      </c>
      <c r="C114" s="10" t="s">
        <v>396</v>
      </c>
      <c r="D114" s="10" t="s">
        <v>482</v>
      </c>
      <c r="E114" s="2" t="s">
        <v>517</v>
      </c>
      <c r="F114" s="14">
        <v>100</v>
      </c>
      <c r="G114" s="13">
        <v>10</v>
      </c>
      <c r="H114" s="13">
        <v>10</v>
      </c>
      <c r="I114" s="271">
        <f t="shared" si="1"/>
        <v>100</v>
      </c>
    </row>
    <row r="115" spans="1:9" ht="12" customHeight="1">
      <c r="A115" s="10">
        <v>1097</v>
      </c>
      <c r="B115" s="10" t="s">
        <v>512</v>
      </c>
      <c r="C115" s="10" t="s">
        <v>396</v>
      </c>
      <c r="D115" s="10" t="s">
        <v>482</v>
      </c>
      <c r="E115" s="2" t="s">
        <v>518</v>
      </c>
      <c r="F115" s="14">
        <v>30</v>
      </c>
      <c r="G115" s="13">
        <v>0</v>
      </c>
      <c r="H115" s="13">
        <v>0</v>
      </c>
      <c r="I115" s="272" t="s">
        <v>777</v>
      </c>
    </row>
    <row r="116" spans="1:9" ht="12" customHeight="1">
      <c r="A116" s="10">
        <v>1098</v>
      </c>
      <c r="B116" s="10" t="s">
        <v>512</v>
      </c>
      <c r="C116" s="10" t="s">
        <v>396</v>
      </c>
      <c r="D116" s="10" t="s">
        <v>482</v>
      </c>
      <c r="E116" s="2" t="s">
        <v>519</v>
      </c>
      <c r="F116" s="14">
        <v>180</v>
      </c>
      <c r="G116" s="13">
        <v>136.2</v>
      </c>
      <c r="H116" s="13">
        <v>136.2</v>
      </c>
      <c r="I116" s="271">
        <f t="shared" si="1"/>
        <v>100</v>
      </c>
    </row>
    <row r="117" spans="1:9" ht="12" customHeight="1">
      <c r="A117" s="10">
        <v>1099</v>
      </c>
      <c r="B117" s="10">
        <v>104</v>
      </c>
      <c r="C117" s="10">
        <v>5169</v>
      </c>
      <c r="D117" s="10">
        <v>2140</v>
      </c>
      <c r="E117" s="2" t="s">
        <v>520</v>
      </c>
      <c r="F117" s="14">
        <v>300</v>
      </c>
      <c r="G117" s="13">
        <v>60.9</v>
      </c>
      <c r="H117" s="13">
        <v>60.9</v>
      </c>
      <c r="I117" s="271">
        <f t="shared" si="1"/>
        <v>100</v>
      </c>
    </row>
    <row r="118" spans="1:9" ht="12" customHeight="1">
      <c r="A118" s="10">
        <v>1100</v>
      </c>
      <c r="B118" s="10" t="s">
        <v>512</v>
      </c>
      <c r="C118" s="10" t="s">
        <v>396</v>
      </c>
      <c r="D118" s="10" t="s">
        <v>482</v>
      </c>
      <c r="E118" s="2" t="s">
        <v>63</v>
      </c>
      <c r="F118" s="14">
        <v>400</v>
      </c>
      <c r="G118" s="13">
        <v>52.7</v>
      </c>
      <c r="H118" s="13">
        <v>52.7</v>
      </c>
      <c r="I118" s="271">
        <f t="shared" si="1"/>
        <v>100</v>
      </c>
    </row>
    <row r="119" spans="1:9" ht="12" customHeight="1">
      <c r="A119" s="10">
        <v>1101</v>
      </c>
      <c r="B119" s="10" t="s">
        <v>512</v>
      </c>
      <c r="C119" s="10" t="s">
        <v>396</v>
      </c>
      <c r="D119" s="10" t="s">
        <v>482</v>
      </c>
      <c r="E119" s="2" t="s">
        <v>401</v>
      </c>
      <c r="F119" s="14">
        <v>400</v>
      </c>
      <c r="G119" s="13">
        <v>161.5</v>
      </c>
      <c r="H119" s="13">
        <v>161.5</v>
      </c>
      <c r="I119" s="271">
        <f t="shared" si="1"/>
        <v>100</v>
      </c>
    </row>
    <row r="120" spans="1:9" ht="12" customHeight="1">
      <c r="A120" s="10">
        <v>1102</v>
      </c>
      <c r="B120" s="10">
        <v>104</v>
      </c>
      <c r="C120" s="10">
        <v>5169</v>
      </c>
      <c r="D120" s="10">
        <v>2140</v>
      </c>
      <c r="E120" s="2" t="s">
        <v>691</v>
      </c>
      <c r="F120" s="14">
        <v>150</v>
      </c>
      <c r="G120" s="13">
        <v>39.6</v>
      </c>
      <c r="H120" s="13">
        <v>39.6</v>
      </c>
      <c r="I120" s="271">
        <f t="shared" si="1"/>
        <v>100</v>
      </c>
    </row>
    <row r="121" spans="1:9" ht="12" customHeight="1">
      <c r="A121" s="10">
        <v>1103</v>
      </c>
      <c r="B121" s="10">
        <v>104</v>
      </c>
      <c r="C121" s="10">
        <v>5169</v>
      </c>
      <c r="D121" s="10">
        <v>2140</v>
      </c>
      <c r="E121" s="2" t="s">
        <v>235</v>
      </c>
      <c r="F121" s="14">
        <v>50</v>
      </c>
      <c r="G121" s="13">
        <v>0</v>
      </c>
      <c r="H121" s="13">
        <v>0</v>
      </c>
      <c r="I121" s="272" t="s">
        <v>777</v>
      </c>
    </row>
    <row r="122" spans="1:9" ht="12" customHeight="1">
      <c r="A122" s="10">
        <v>1104</v>
      </c>
      <c r="B122" s="10">
        <v>104</v>
      </c>
      <c r="C122" s="10" t="s">
        <v>396</v>
      </c>
      <c r="D122" s="11" t="s">
        <v>155</v>
      </c>
      <c r="E122" s="2" t="s">
        <v>699</v>
      </c>
      <c r="F122" s="14">
        <v>175</v>
      </c>
      <c r="G122" s="13">
        <v>172.3</v>
      </c>
      <c r="H122" s="13">
        <v>172.3</v>
      </c>
      <c r="I122" s="271">
        <f t="shared" si="1"/>
        <v>100</v>
      </c>
    </row>
    <row r="123" spans="1:9" ht="12" customHeight="1">
      <c r="A123" s="10">
        <v>1105</v>
      </c>
      <c r="B123" s="10">
        <v>104</v>
      </c>
      <c r="C123" s="10" t="s">
        <v>396</v>
      </c>
      <c r="D123" s="11" t="s">
        <v>155</v>
      </c>
      <c r="E123" s="2" t="s">
        <v>623</v>
      </c>
      <c r="F123" s="14">
        <v>25</v>
      </c>
      <c r="G123" s="13">
        <v>21</v>
      </c>
      <c r="H123" s="13">
        <v>21</v>
      </c>
      <c r="I123" s="271">
        <f t="shared" si="1"/>
        <v>100</v>
      </c>
    </row>
    <row r="124" spans="1:9" ht="12" customHeight="1">
      <c r="A124" s="10">
        <v>1106</v>
      </c>
      <c r="B124" s="10">
        <v>104</v>
      </c>
      <c r="C124" s="10" t="s">
        <v>396</v>
      </c>
      <c r="D124" s="11" t="s">
        <v>155</v>
      </c>
      <c r="E124" s="2" t="s">
        <v>624</v>
      </c>
      <c r="F124" s="14">
        <v>55</v>
      </c>
      <c r="G124" s="13">
        <v>0</v>
      </c>
      <c r="H124" s="13">
        <v>0</v>
      </c>
      <c r="I124" s="272" t="s">
        <v>777</v>
      </c>
    </row>
    <row r="125" spans="1:9" ht="12" customHeight="1">
      <c r="A125" s="10">
        <v>1107</v>
      </c>
      <c r="B125" s="10">
        <v>104</v>
      </c>
      <c r="C125" s="10" t="s">
        <v>396</v>
      </c>
      <c r="D125" s="11" t="s">
        <v>155</v>
      </c>
      <c r="E125" s="2" t="s">
        <v>700</v>
      </c>
      <c r="F125" s="14">
        <v>65</v>
      </c>
      <c r="G125" s="13">
        <v>0</v>
      </c>
      <c r="H125" s="13">
        <v>0</v>
      </c>
      <c r="I125" s="272" t="s">
        <v>777</v>
      </c>
    </row>
    <row r="126" spans="1:9" ht="12" customHeight="1">
      <c r="A126" s="10">
        <v>1108</v>
      </c>
      <c r="B126" s="10">
        <v>104</v>
      </c>
      <c r="C126" s="10" t="s">
        <v>396</v>
      </c>
      <c r="D126" s="11" t="s">
        <v>155</v>
      </c>
      <c r="E126" s="2" t="s">
        <v>701</v>
      </c>
      <c r="F126" s="14">
        <v>85</v>
      </c>
      <c r="G126" s="13">
        <v>66.9</v>
      </c>
      <c r="H126" s="13">
        <v>66.9</v>
      </c>
      <c r="I126" s="271">
        <f t="shared" si="1"/>
        <v>100</v>
      </c>
    </row>
    <row r="127" spans="1:9" ht="12" customHeight="1">
      <c r="A127" s="10">
        <v>1109</v>
      </c>
      <c r="B127" s="10">
        <v>104</v>
      </c>
      <c r="C127" s="10" t="s">
        <v>396</v>
      </c>
      <c r="D127" s="11" t="s">
        <v>155</v>
      </c>
      <c r="E127" s="2" t="s">
        <v>12</v>
      </c>
      <c r="F127" s="14">
        <v>30</v>
      </c>
      <c r="G127" s="13">
        <v>0</v>
      </c>
      <c r="H127" s="13">
        <v>0</v>
      </c>
      <c r="I127" s="272" t="s">
        <v>777</v>
      </c>
    </row>
    <row r="128" spans="1:9" ht="12" customHeight="1">
      <c r="A128" s="10">
        <v>1110</v>
      </c>
      <c r="B128" s="10">
        <v>104</v>
      </c>
      <c r="C128" s="10" t="s">
        <v>396</v>
      </c>
      <c r="D128" s="11" t="s">
        <v>155</v>
      </c>
      <c r="E128" s="2" t="s">
        <v>625</v>
      </c>
      <c r="F128" s="14">
        <v>75</v>
      </c>
      <c r="G128" s="13">
        <v>45</v>
      </c>
      <c r="H128" s="13">
        <v>45</v>
      </c>
      <c r="I128" s="271">
        <f t="shared" si="1"/>
        <v>100</v>
      </c>
    </row>
    <row r="129" spans="1:9" ht="12" customHeight="1">
      <c r="A129" s="10">
        <v>1111</v>
      </c>
      <c r="B129" s="10">
        <v>104</v>
      </c>
      <c r="C129" s="10" t="s">
        <v>396</v>
      </c>
      <c r="D129" s="11" t="s">
        <v>155</v>
      </c>
      <c r="E129" s="2" t="s">
        <v>702</v>
      </c>
      <c r="F129" s="14">
        <v>100</v>
      </c>
      <c r="G129" s="13">
        <v>0</v>
      </c>
      <c r="H129" s="13">
        <v>0</v>
      </c>
      <c r="I129" s="272" t="s">
        <v>777</v>
      </c>
    </row>
    <row r="130" spans="1:9" ht="12" customHeight="1">
      <c r="A130" s="10">
        <v>1112</v>
      </c>
      <c r="B130" s="10">
        <v>104</v>
      </c>
      <c r="C130" s="10" t="s">
        <v>396</v>
      </c>
      <c r="D130" s="11" t="s">
        <v>155</v>
      </c>
      <c r="E130" s="2" t="s">
        <v>626</v>
      </c>
      <c r="F130" s="14">
        <v>1000</v>
      </c>
      <c r="G130" s="13">
        <v>739.4</v>
      </c>
      <c r="H130" s="13">
        <v>739.4</v>
      </c>
      <c r="I130" s="271">
        <f t="shared" si="1"/>
        <v>100</v>
      </c>
    </row>
    <row r="131" spans="1:9" ht="12" customHeight="1">
      <c r="A131" s="10">
        <v>1113</v>
      </c>
      <c r="B131" s="10">
        <v>104</v>
      </c>
      <c r="C131" s="10" t="s">
        <v>396</v>
      </c>
      <c r="D131" s="11" t="s">
        <v>155</v>
      </c>
      <c r="E131" s="2" t="s">
        <v>566</v>
      </c>
      <c r="F131" s="14">
        <v>60</v>
      </c>
      <c r="G131" s="13">
        <v>47.9</v>
      </c>
      <c r="H131" s="13">
        <v>47.9</v>
      </c>
      <c r="I131" s="271">
        <f t="shared" si="1"/>
        <v>100</v>
      </c>
    </row>
    <row r="132" spans="1:9" ht="12" customHeight="1">
      <c r="A132" s="10">
        <v>1114</v>
      </c>
      <c r="B132" s="10">
        <v>104</v>
      </c>
      <c r="C132" s="10" t="s">
        <v>396</v>
      </c>
      <c r="D132" s="11" t="s">
        <v>155</v>
      </c>
      <c r="E132" s="2" t="s">
        <v>567</v>
      </c>
      <c r="F132" s="14">
        <v>40</v>
      </c>
      <c r="G132" s="13">
        <v>45.8</v>
      </c>
      <c r="H132" s="13">
        <v>45.8</v>
      </c>
      <c r="I132" s="271">
        <f t="shared" si="1"/>
        <v>100</v>
      </c>
    </row>
    <row r="133" spans="1:9" ht="12" customHeight="1">
      <c r="A133" s="10">
        <v>1115</v>
      </c>
      <c r="B133" s="10">
        <v>104</v>
      </c>
      <c r="C133" s="10" t="s">
        <v>396</v>
      </c>
      <c r="D133" s="11" t="s">
        <v>155</v>
      </c>
      <c r="E133" s="2" t="s">
        <v>401</v>
      </c>
      <c r="F133" s="14">
        <v>50</v>
      </c>
      <c r="G133" s="13">
        <v>13.8</v>
      </c>
      <c r="H133" s="13">
        <v>13.8</v>
      </c>
      <c r="I133" s="271">
        <f t="shared" si="1"/>
        <v>100</v>
      </c>
    </row>
    <row r="134" spans="1:9" ht="12" customHeight="1">
      <c r="A134" s="10">
        <v>1116</v>
      </c>
      <c r="B134" s="10">
        <v>104</v>
      </c>
      <c r="C134" s="10" t="s">
        <v>396</v>
      </c>
      <c r="D134" s="11">
        <v>3319</v>
      </c>
      <c r="E134" s="2" t="s">
        <v>568</v>
      </c>
      <c r="F134" s="14">
        <v>30</v>
      </c>
      <c r="G134" s="13">
        <v>9.4</v>
      </c>
      <c r="H134" s="13">
        <v>9.4</v>
      </c>
      <c r="I134" s="271">
        <f t="shared" si="1"/>
        <v>100</v>
      </c>
    </row>
    <row r="135" spans="1:9" ht="12" customHeight="1">
      <c r="A135" s="10">
        <v>1117</v>
      </c>
      <c r="B135" s="10">
        <v>104</v>
      </c>
      <c r="C135" s="10">
        <v>5169</v>
      </c>
      <c r="D135" s="11">
        <v>3319</v>
      </c>
      <c r="E135" s="637" t="s">
        <v>1701</v>
      </c>
      <c r="F135" s="14">
        <v>130</v>
      </c>
      <c r="G135" s="13">
        <v>0</v>
      </c>
      <c r="H135" s="13">
        <v>0</v>
      </c>
      <c r="I135" s="272" t="s">
        <v>777</v>
      </c>
    </row>
    <row r="136" spans="1:9" ht="12" customHeight="1">
      <c r="A136" s="10">
        <v>1118</v>
      </c>
      <c r="B136" s="10">
        <v>104</v>
      </c>
      <c r="C136" s="10" t="s">
        <v>396</v>
      </c>
      <c r="D136" s="11" t="s">
        <v>155</v>
      </c>
      <c r="E136" s="2" t="s">
        <v>565</v>
      </c>
      <c r="F136" s="14">
        <v>100</v>
      </c>
      <c r="G136" s="13">
        <v>0</v>
      </c>
      <c r="H136" s="13">
        <v>0</v>
      </c>
      <c r="I136" s="272" t="s">
        <v>777</v>
      </c>
    </row>
    <row r="137" spans="1:9" ht="12" customHeight="1">
      <c r="A137" s="10">
        <v>1119</v>
      </c>
      <c r="B137" s="10">
        <v>104</v>
      </c>
      <c r="C137" s="10" t="s">
        <v>396</v>
      </c>
      <c r="D137" s="11" t="s">
        <v>155</v>
      </c>
      <c r="E137" s="2" t="s">
        <v>627</v>
      </c>
      <c r="F137" s="14">
        <v>80</v>
      </c>
      <c r="G137" s="13">
        <v>0</v>
      </c>
      <c r="H137" s="13">
        <v>0</v>
      </c>
      <c r="I137" s="272" t="s">
        <v>777</v>
      </c>
    </row>
    <row r="138" spans="1:9" ht="12" customHeight="1">
      <c r="A138" s="10">
        <v>1120</v>
      </c>
      <c r="B138" s="10">
        <v>104</v>
      </c>
      <c r="C138" s="10">
        <v>5169</v>
      </c>
      <c r="D138" s="11">
        <v>3319</v>
      </c>
      <c r="E138" s="2" t="s">
        <v>236</v>
      </c>
      <c r="F138" s="14">
        <v>125</v>
      </c>
      <c r="G138" s="13">
        <v>75</v>
      </c>
      <c r="H138" s="13">
        <v>75</v>
      </c>
      <c r="I138" s="271">
        <f t="shared" si="1"/>
        <v>100</v>
      </c>
    </row>
    <row r="139" spans="1:9" ht="12" customHeight="1">
      <c r="A139" s="10">
        <v>1121</v>
      </c>
      <c r="B139" s="10">
        <v>104</v>
      </c>
      <c r="C139" s="10">
        <v>5169</v>
      </c>
      <c r="D139" s="11">
        <v>3319</v>
      </c>
      <c r="E139" s="2" t="s">
        <v>237</v>
      </c>
      <c r="F139" s="14">
        <v>150</v>
      </c>
      <c r="G139" s="13">
        <v>90</v>
      </c>
      <c r="H139" s="13">
        <v>90</v>
      </c>
      <c r="I139" s="271">
        <f t="shared" si="1"/>
        <v>100</v>
      </c>
    </row>
    <row r="140" spans="1:9" ht="12" customHeight="1">
      <c r="A140" s="10">
        <v>1122</v>
      </c>
      <c r="B140" s="10">
        <v>104</v>
      </c>
      <c r="C140" s="10">
        <v>5169</v>
      </c>
      <c r="D140" s="11">
        <v>3319</v>
      </c>
      <c r="E140" s="2" t="s">
        <v>238</v>
      </c>
      <c r="F140" s="14">
        <v>60</v>
      </c>
      <c r="G140" s="13">
        <v>36</v>
      </c>
      <c r="H140" s="13">
        <v>36</v>
      </c>
      <c r="I140" s="271">
        <f t="shared" si="1"/>
        <v>100</v>
      </c>
    </row>
    <row r="141" spans="1:9" ht="12" customHeight="1">
      <c r="A141" s="10">
        <v>1123</v>
      </c>
      <c r="B141" s="10">
        <v>104</v>
      </c>
      <c r="C141" s="10">
        <v>5169</v>
      </c>
      <c r="D141" s="11">
        <v>3319</v>
      </c>
      <c r="E141" s="2" t="s">
        <v>789</v>
      </c>
      <c r="F141" s="14">
        <v>100</v>
      </c>
      <c r="G141" s="13">
        <v>100.5</v>
      </c>
      <c r="H141" s="13">
        <v>100.5</v>
      </c>
      <c r="I141" s="271">
        <f>(H141/G141)*100</f>
        <v>100</v>
      </c>
    </row>
    <row r="142" spans="1:9" ht="12" customHeight="1">
      <c r="A142" s="10">
        <v>1124</v>
      </c>
      <c r="B142" s="10">
        <v>104</v>
      </c>
      <c r="C142" s="10">
        <v>5169</v>
      </c>
      <c r="D142" s="11">
        <v>3319</v>
      </c>
      <c r="E142" s="2" t="s">
        <v>790</v>
      </c>
      <c r="F142" s="14">
        <v>10</v>
      </c>
      <c r="G142" s="13">
        <v>10</v>
      </c>
      <c r="H142" s="13">
        <v>10</v>
      </c>
      <c r="I142" s="271">
        <f>(H142/G142)*100</f>
        <v>100</v>
      </c>
    </row>
    <row r="143" spans="1:9" ht="12" customHeight="1">
      <c r="A143" s="10">
        <v>1125</v>
      </c>
      <c r="B143" s="10">
        <v>104</v>
      </c>
      <c r="C143" s="10">
        <v>5171</v>
      </c>
      <c r="D143" s="11">
        <v>3329</v>
      </c>
      <c r="E143" s="1" t="s">
        <v>1703</v>
      </c>
      <c r="F143" s="14">
        <v>90</v>
      </c>
      <c r="G143" s="13">
        <v>0</v>
      </c>
      <c r="H143" s="13">
        <v>0</v>
      </c>
      <c r="I143" s="272" t="s">
        <v>777</v>
      </c>
    </row>
    <row r="144" spans="1:9" ht="12" customHeight="1">
      <c r="A144" s="10">
        <v>1126</v>
      </c>
      <c r="B144" s="10">
        <v>104</v>
      </c>
      <c r="C144" s="10">
        <v>5174</v>
      </c>
      <c r="D144" s="10">
        <v>2140</v>
      </c>
      <c r="E144" s="2" t="s">
        <v>11</v>
      </c>
      <c r="F144" s="14">
        <v>100</v>
      </c>
      <c r="G144" s="13">
        <v>35.6</v>
      </c>
      <c r="H144" s="13">
        <v>35.6</v>
      </c>
      <c r="I144" s="271">
        <f>(H144/G144)*100</f>
        <v>100</v>
      </c>
    </row>
    <row r="145" spans="1:9" ht="12" customHeight="1">
      <c r="A145" s="10">
        <v>1127</v>
      </c>
      <c r="B145" s="10" t="s">
        <v>512</v>
      </c>
      <c r="C145" s="10" t="s">
        <v>408</v>
      </c>
      <c r="D145" s="10" t="s">
        <v>482</v>
      </c>
      <c r="E145" s="2" t="s">
        <v>409</v>
      </c>
      <c r="F145" s="14">
        <v>150</v>
      </c>
      <c r="G145" s="13">
        <v>55.9</v>
      </c>
      <c r="H145" s="13">
        <v>55.9</v>
      </c>
      <c r="I145" s="271">
        <f>(H145/G145)*100</f>
        <v>100</v>
      </c>
    </row>
    <row r="146" spans="1:9" ht="12" customHeight="1">
      <c r="A146" s="10">
        <v>1128</v>
      </c>
      <c r="B146" s="10">
        <v>104</v>
      </c>
      <c r="C146" s="10">
        <v>5194</v>
      </c>
      <c r="D146" s="10">
        <v>2140</v>
      </c>
      <c r="E146" s="2" t="s">
        <v>521</v>
      </c>
      <c r="F146" s="14">
        <v>50</v>
      </c>
      <c r="G146" s="13">
        <v>12.2</v>
      </c>
      <c r="H146" s="13">
        <v>12.2</v>
      </c>
      <c r="I146" s="271">
        <f>(H146/G146)*100</f>
        <v>100</v>
      </c>
    </row>
    <row r="147" spans="1:9" ht="12" customHeight="1">
      <c r="A147" s="10">
        <v>1129</v>
      </c>
      <c r="B147" s="10">
        <v>104</v>
      </c>
      <c r="C147" s="10">
        <v>5212</v>
      </c>
      <c r="D147" s="11">
        <v>3392</v>
      </c>
      <c r="E147" s="1" t="s">
        <v>1735</v>
      </c>
      <c r="F147" s="14">
        <v>1000</v>
      </c>
      <c r="G147" s="13">
        <v>259</v>
      </c>
      <c r="H147" s="13">
        <v>259</v>
      </c>
      <c r="I147" s="271">
        <f>(H147/G147)*100</f>
        <v>100</v>
      </c>
    </row>
    <row r="148" spans="1:9" ht="12" customHeight="1">
      <c r="A148" s="10">
        <v>1130</v>
      </c>
      <c r="B148" s="10">
        <v>104</v>
      </c>
      <c r="C148" s="10">
        <v>5212</v>
      </c>
      <c r="D148" s="11">
        <v>3392</v>
      </c>
      <c r="E148" s="1" t="s">
        <v>1736</v>
      </c>
      <c r="F148" s="14">
        <v>30</v>
      </c>
      <c r="G148" s="13">
        <v>0</v>
      </c>
      <c r="H148" s="13">
        <v>0</v>
      </c>
      <c r="I148" s="272" t="s">
        <v>777</v>
      </c>
    </row>
    <row r="149" spans="1:9" ht="12" customHeight="1">
      <c r="A149" s="10">
        <v>1131</v>
      </c>
      <c r="B149" s="10">
        <v>104</v>
      </c>
      <c r="C149" s="10">
        <v>5212</v>
      </c>
      <c r="D149" s="11">
        <v>3392</v>
      </c>
      <c r="E149" s="1" t="s">
        <v>1737</v>
      </c>
      <c r="F149" s="14">
        <v>100</v>
      </c>
      <c r="G149" s="13">
        <v>100</v>
      </c>
      <c r="H149" s="13">
        <v>100</v>
      </c>
      <c r="I149" s="271">
        <f>(H149/G149)*100</f>
        <v>100</v>
      </c>
    </row>
    <row r="150" spans="1:9" ht="12" customHeight="1">
      <c r="A150" s="10">
        <v>1132</v>
      </c>
      <c r="B150" s="10">
        <v>104</v>
      </c>
      <c r="C150" s="10">
        <v>5212</v>
      </c>
      <c r="D150" s="11">
        <v>3392</v>
      </c>
      <c r="E150" s="1" t="s">
        <v>1738</v>
      </c>
      <c r="F150" s="14">
        <v>40</v>
      </c>
      <c r="G150" s="13">
        <v>0</v>
      </c>
      <c r="H150" s="13">
        <v>0</v>
      </c>
      <c r="I150" s="272" t="s">
        <v>777</v>
      </c>
    </row>
    <row r="151" spans="1:9" ht="12" customHeight="1">
      <c r="A151" s="10">
        <v>1133</v>
      </c>
      <c r="B151" s="10">
        <v>104</v>
      </c>
      <c r="C151" s="10">
        <v>5213</v>
      </c>
      <c r="D151" s="11">
        <v>3392</v>
      </c>
      <c r="E151" s="1" t="s">
        <v>1659</v>
      </c>
      <c r="F151" s="14">
        <v>350</v>
      </c>
      <c r="G151" s="13">
        <v>210</v>
      </c>
      <c r="H151" s="13">
        <v>210</v>
      </c>
      <c r="I151" s="271">
        <f>(H151/G151)*100</f>
        <v>100</v>
      </c>
    </row>
    <row r="152" spans="1:9" ht="12" customHeight="1">
      <c r="A152" s="10">
        <v>1134</v>
      </c>
      <c r="B152" s="10">
        <v>104</v>
      </c>
      <c r="C152" s="10">
        <v>5213</v>
      </c>
      <c r="D152" s="11">
        <v>3392</v>
      </c>
      <c r="E152" s="28" t="s">
        <v>1661</v>
      </c>
      <c r="F152" s="14">
        <v>150</v>
      </c>
      <c r="G152" s="13">
        <v>127</v>
      </c>
      <c r="H152" s="13">
        <v>127</v>
      </c>
      <c r="I152" s="271">
        <f>(H152/G152)*100</f>
        <v>100</v>
      </c>
    </row>
    <row r="153" spans="1:9" ht="12" customHeight="1">
      <c r="A153" s="10">
        <v>1135</v>
      </c>
      <c r="B153" s="10">
        <v>104</v>
      </c>
      <c r="C153" s="10">
        <v>5213</v>
      </c>
      <c r="D153" s="11">
        <v>3392</v>
      </c>
      <c r="E153" s="1" t="s">
        <v>1660</v>
      </c>
      <c r="F153" s="346">
        <v>50</v>
      </c>
      <c r="G153" s="347">
        <v>0</v>
      </c>
      <c r="H153" s="13">
        <v>0</v>
      </c>
      <c r="I153" s="272" t="s">
        <v>777</v>
      </c>
    </row>
    <row r="154" spans="1:9" ht="12" customHeight="1">
      <c r="A154" s="10">
        <v>1136</v>
      </c>
      <c r="B154" s="10">
        <v>104</v>
      </c>
      <c r="C154" s="10">
        <v>5222</v>
      </c>
      <c r="D154" s="11">
        <v>3392</v>
      </c>
      <c r="E154" s="1" t="s">
        <v>1338</v>
      </c>
      <c r="F154" s="14">
        <v>500</v>
      </c>
      <c r="G154" s="13">
        <v>346.2</v>
      </c>
      <c r="H154" s="13">
        <v>346.2</v>
      </c>
      <c r="I154" s="271">
        <f>(H154/G154)*100</f>
        <v>100</v>
      </c>
    </row>
    <row r="155" spans="1:9" ht="12" customHeight="1">
      <c r="A155" s="10">
        <v>1137</v>
      </c>
      <c r="B155" s="10">
        <v>104</v>
      </c>
      <c r="C155" s="10">
        <v>5222</v>
      </c>
      <c r="D155" s="11">
        <v>3392</v>
      </c>
      <c r="E155" s="2" t="s">
        <v>456</v>
      </c>
      <c r="F155" s="14">
        <v>425</v>
      </c>
      <c r="G155" s="13">
        <v>255</v>
      </c>
      <c r="H155" s="13">
        <v>255</v>
      </c>
      <c r="I155" s="271">
        <f>(H155/G155)*100</f>
        <v>100</v>
      </c>
    </row>
    <row r="156" spans="1:9" ht="12" customHeight="1">
      <c r="A156" s="10">
        <v>1138</v>
      </c>
      <c r="B156" s="10">
        <v>104</v>
      </c>
      <c r="C156" s="10">
        <v>5222</v>
      </c>
      <c r="D156" s="11">
        <v>3392</v>
      </c>
      <c r="E156" s="2" t="s">
        <v>239</v>
      </c>
      <c r="F156" s="14">
        <v>25</v>
      </c>
      <c r="G156" s="13">
        <v>0</v>
      </c>
      <c r="H156" s="13">
        <v>0</v>
      </c>
      <c r="I156" s="272" t="s">
        <v>777</v>
      </c>
    </row>
    <row r="157" spans="1:9" ht="12" customHeight="1">
      <c r="A157" s="10">
        <v>1139</v>
      </c>
      <c r="B157" s="10" t="s">
        <v>512</v>
      </c>
      <c r="C157" s="10" t="s">
        <v>483</v>
      </c>
      <c r="D157" s="10">
        <v>3349</v>
      </c>
      <c r="E157" s="2" t="s">
        <v>28</v>
      </c>
      <c r="F157" s="14">
        <v>240</v>
      </c>
      <c r="G157" s="13">
        <v>0</v>
      </c>
      <c r="H157" s="13">
        <v>0</v>
      </c>
      <c r="I157" s="272" t="s">
        <v>777</v>
      </c>
    </row>
    <row r="158" spans="1:9" ht="12" customHeight="1">
      <c r="A158" s="10">
        <v>1140</v>
      </c>
      <c r="B158" s="10">
        <v>104</v>
      </c>
      <c r="C158" s="10" t="s">
        <v>483</v>
      </c>
      <c r="D158" s="11" t="s">
        <v>543</v>
      </c>
      <c r="E158" s="2" t="s">
        <v>1739</v>
      </c>
      <c r="F158" s="14">
        <v>200</v>
      </c>
      <c r="G158" s="13">
        <v>208</v>
      </c>
      <c r="H158" s="13">
        <v>208</v>
      </c>
      <c r="I158" s="271">
        <f>(H158/G158)*100</f>
        <v>100</v>
      </c>
    </row>
    <row r="159" spans="1:9" ht="12" customHeight="1">
      <c r="A159" s="10">
        <v>1141</v>
      </c>
      <c r="B159" s="10">
        <v>104</v>
      </c>
      <c r="C159" s="10" t="s">
        <v>483</v>
      </c>
      <c r="D159" s="11" t="s">
        <v>543</v>
      </c>
      <c r="E159" s="2" t="s">
        <v>29</v>
      </c>
      <c r="F159" s="14">
        <v>30</v>
      </c>
      <c r="G159" s="13">
        <v>30</v>
      </c>
      <c r="H159" s="13">
        <v>30</v>
      </c>
      <c r="I159" s="271">
        <f>(H159/G159)*100</f>
        <v>100</v>
      </c>
    </row>
    <row r="160" spans="1:9" ht="12" customHeight="1">
      <c r="A160" s="10">
        <v>1142</v>
      </c>
      <c r="B160" s="10">
        <v>104</v>
      </c>
      <c r="C160" s="10">
        <v>5339</v>
      </c>
      <c r="D160" s="11">
        <v>3392</v>
      </c>
      <c r="E160" s="2" t="s">
        <v>52</v>
      </c>
      <c r="F160" s="14">
        <v>15</v>
      </c>
      <c r="G160" s="13">
        <v>15</v>
      </c>
      <c r="H160" s="13">
        <v>15</v>
      </c>
      <c r="I160" s="271">
        <f>(H160/G160)*100</f>
        <v>100</v>
      </c>
    </row>
    <row r="161" spans="1:9" ht="12" customHeight="1">
      <c r="A161" s="10">
        <v>1143</v>
      </c>
      <c r="B161" s="10">
        <v>104</v>
      </c>
      <c r="C161" s="10">
        <v>5494</v>
      </c>
      <c r="D161" s="11">
        <v>3392</v>
      </c>
      <c r="E161" s="2" t="s">
        <v>240</v>
      </c>
      <c r="F161" s="14">
        <v>100</v>
      </c>
      <c r="G161" s="13">
        <v>0</v>
      </c>
      <c r="H161" s="13">
        <v>0</v>
      </c>
      <c r="I161" s="272" t="s">
        <v>777</v>
      </c>
    </row>
    <row r="162" spans="1:9" ht="12" customHeight="1">
      <c r="A162" s="10">
        <v>1144</v>
      </c>
      <c r="B162" s="10">
        <v>104</v>
      </c>
      <c r="C162" s="10">
        <v>5492</v>
      </c>
      <c r="D162" s="11">
        <v>3392</v>
      </c>
      <c r="E162" s="2" t="s">
        <v>241</v>
      </c>
      <c r="F162" s="14">
        <v>50</v>
      </c>
      <c r="G162" s="13">
        <v>0</v>
      </c>
      <c r="H162" s="13">
        <v>0</v>
      </c>
      <c r="I162" s="272" t="s">
        <v>777</v>
      </c>
    </row>
    <row r="163" spans="1:9" ht="12" customHeight="1">
      <c r="A163" s="10">
        <v>1145</v>
      </c>
      <c r="B163" s="10">
        <v>104</v>
      </c>
      <c r="C163" s="10">
        <v>5493</v>
      </c>
      <c r="D163" s="11">
        <v>3392</v>
      </c>
      <c r="E163" s="2" t="s">
        <v>53</v>
      </c>
      <c r="F163" s="14">
        <v>15</v>
      </c>
      <c r="G163" s="13">
        <v>15</v>
      </c>
      <c r="H163" s="13">
        <v>15</v>
      </c>
      <c r="I163" s="271">
        <f aca="true" t="shared" si="2" ref="I163:I210">(H163/G163)*100</f>
        <v>100</v>
      </c>
    </row>
    <row r="164" spans="1:9" ht="12" customHeight="1">
      <c r="A164" s="10">
        <v>1593</v>
      </c>
      <c r="B164" s="10">
        <v>104</v>
      </c>
      <c r="C164" s="10">
        <v>5223</v>
      </c>
      <c r="D164" s="11">
        <v>3392</v>
      </c>
      <c r="E164" s="2" t="s">
        <v>1590</v>
      </c>
      <c r="F164" s="14">
        <v>0</v>
      </c>
      <c r="G164" s="13">
        <v>54</v>
      </c>
      <c r="H164" s="13">
        <v>54</v>
      </c>
      <c r="I164" s="271">
        <f t="shared" si="2"/>
        <v>100</v>
      </c>
    </row>
    <row r="165" spans="1:9" ht="12" customHeight="1">
      <c r="A165" s="10">
        <v>1594</v>
      </c>
      <c r="B165" s="10">
        <v>104</v>
      </c>
      <c r="C165" s="10">
        <v>5332</v>
      </c>
      <c r="D165" s="11">
        <v>3392</v>
      </c>
      <c r="E165" s="2" t="s">
        <v>1286</v>
      </c>
      <c r="F165" s="14">
        <v>0</v>
      </c>
      <c r="G165" s="13">
        <v>15</v>
      </c>
      <c r="H165" s="13">
        <v>15</v>
      </c>
      <c r="I165" s="271">
        <f t="shared" si="2"/>
        <v>100</v>
      </c>
    </row>
    <row r="166" spans="1:9" ht="12" customHeight="1">
      <c r="A166" s="10">
        <v>1595</v>
      </c>
      <c r="B166" s="10">
        <v>104</v>
      </c>
      <c r="C166" s="10">
        <v>5339</v>
      </c>
      <c r="D166" s="11">
        <v>3392</v>
      </c>
      <c r="E166" s="2" t="s">
        <v>1372</v>
      </c>
      <c r="F166" s="14">
        <v>0</v>
      </c>
      <c r="G166" s="13">
        <v>103</v>
      </c>
      <c r="H166" s="13">
        <v>103</v>
      </c>
      <c r="I166" s="271">
        <f t="shared" si="2"/>
        <v>100</v>
      </c>
    </row>
    <row r="167" spans="1:9" ht="12" customHeight="1">
      <c r="A167" s="10">
        <v>1596</v>
      </c>
      <c r="B167" s="10">
        <v>104</v>
      </c>
      <c r="C167" s="10">
        <v>5493</v>
      </c>
      <c r="D167" s="11">
        <v>3392</v>
      </c>
      <c r="E167" s="2" t="s">
        <v>1591</v>
      </c>
      <c r="F167" s="14">
        <v>0</v>
      </c>
      <c r="G167" s="13">
        <v>49</v>
      </c>
      <c r="H167" s="13">
        <v>49</v>
      </c>
      <c r="I167" s="271">
        <f t="shared" si="2"/>
        <v>100</v>
      </c>
    </row>
    <row r="168" spans="1:9" ht="12" customHeight="1">
      <c r="A168" s="33"/>
      <c r="B168" s="33" t="s">
        <v>522</v>
      </c>
      <c r="C168" s="33"/>
      <c r="D168" s="11"/>
      <c r="E168" s="17" t="s">
        <v>1471</v>
      </c>
      <c r="F168" s="19">
        <f>SUBTOTAL(9,F98:F167)</f>
        <v>10255</v>
      </c>
      <c r="G168" s="20">
        <f>SUBTOTAL(9,G98:G167)</f>
        <v>4984.400000000001</v>
      </c>
      <c r="H168" s="20">
        <f>SUBTOTAL(9,H98:H167)</f>
        <v>4984.400000000001</v>
      </c>
      <c r="I168" s="274">
        <f t="shared" si="2"/>
        <v>100</v>
      </c>
    </row>
    <row r="169" spans="1:9" ht="12" customHeight="1">
      <c r="A169" s="636">
        <v>1080</v>
      </c>
      <c r="B169" s="636">
        <v>104</v>
      </c>
      <c r="C169" s="637">
        <v>5137</v>
      </c>
      <c r="D169" s="637">
        <v>3319</v>
      </c>
      <c r="E169" s="637" t="s">
        <v>1677</v>
      </c>
      <c r="F169" s="409">
        <v>0</v>
      </c>
      <c r="G169" s="409">
        <v>12.3</v>
      </c>
      <c r="H169" s="13">
        <v>11.1</v>
      </c>
      <c r="I169" s="271">
        <f t="shared" si="2"/>
        <v>90.24390243902438</v>
      </c>
    </row>
    <row r="170" spans="1:9" ht="12" customHeight="1">
      <c r="A170" s="636">
        <v>1606</v>
      </c>
      <c r="B170" s="636" t="s">
        <v>512</v>
      </c>
      <c r="C170" s="638" t="s">
        <v>376</v>
      </c>
      <c r="D170" s="638">
        <v>3319</v>
      </c>
      <c r="E170" s="637" t="s">
        <v>379</v>
      </c>
      <c r="F170" s="409">
        <v>0</v>
      </c>
      <c r="G170" s="409">
        <v>33</v>
      </c>
      <c r="H170" s="13">
        <v>31.8</v>
      </c>
      <c r="I170" s="271">
        <f t="shared" si="2"/>
        <v>96.36363636363636</v>
      </c>
    </row>
    <row r="171" spans="1:9" ht="12" customHeight="1">
      <c r="A171" s="636">
        <v>1090</v>
      </c>
      <c r="B171" s="636">
        <v>104</v>
      </c>
      <c r="C171" s="637">
        <v>5164</v>
      </c>
      <c r="D171" s="637">
        <v>3319</v>
      </c>
      <c r="E171" s="637" t="s">
        <v>392</v>
      </c>
      <c r="F171" s="409">
        <v>0</v>
      </c>
      <c r="G171" s="409">
        <v>42.4</v>
      </c>
      <c r="H171" s="13">
        <v>42</v>
      </c>
      <c r="I171" s="271">
        <f t="shared" si="2"/>
        <v>99.05660377358491</v>
      </c>
    </row>
    <row r="172" spans="1:9" ht="12" customHeight="1">
      <c r="A172" s="636">
        <v>1091</v>
      </c>
      <c r="B172" s="636">
        <v>104</v>
      </c>
      <c r="C172" s="637">
        <v>5166</v>
      </c>
      <c r="D172" s="637">
        <v>6171</v>
      </c>
      <c r="E172" s="637" t="s">
        <v>591</v>
      </c>
      <c r="F172" s="409">
        <v>0</v>
      </c>
      <c r="G172" s="409">
        <v>1</v>
      </c>
      <c r="H172" s="13">
        <v>1</v>
      </c>
      <c r="I172" s="271">
        <f t="shared" si="2"/>
        <v>100</v>
      </c>
    </row>
    <row r="173" spans="1:9" ht="12" customHeight="1">
      <c r="A173" s="636">
        <v>1104</v>
      </c>
      <c r="B173" s="636">
        <v>104</v>
      </c>
      <c r="C173" s="638" t="s">
        <v>396</v>
      </c>
      <c r="D173" s="638" t="s">
        <v>155</v>
      </c>
      <c r="E173" s="637" t="s">
        <v>699</v>
      </c>
      <c r="F173" s="409">
        <v>0</v>
      </c>
      <c r="G173" s="641">
        <v>0.2</v>
      </c>
      <c r="H173" s="13">
        <v>0</v>
      </c>
      <c r="I173" s="271">
        <f t="shared" si="2"/>
        <v>0</v>
      </c>
    </row>
    <row r="174" spans="1:9" ht="12" customHeight="1">
      <c r="A174" s="636">
        <v>1105</v>
      </c>
      <c r="B174" s="636">
        <v>104</v>
      </c>
      <c r="C174" s="638" t="s">
        <v>396</v>
      </c>
      <c r="D174" s="638" t="s">
        <v>155</v>
      </c>
      <c r="E174" s="637" t="s">
        <v>623</v>
      </c>
      <c r="F174" s="409">
        <v>0</v>
      </c>
      <c r="G174" s="641">
        <v>0.5</v>
      </c>
      <c r="H174" s="13">
        <v>0</v>
      </c>
      <c r="I174" s="271">
        <f t="shared" si="2"/>
        <v>0</v>
      </c>
    </row>
    <row r="175" spans="1:9" ht="12" customHeight="1">
      <c r="A175" s="636">
        <v>1106</v>
      </c>
      <c r="B175" s="636">
        <v>104</v>
      </c>
      <c r="C175" s="638" t="s">
        <v>396</v>
      </c>
      <c r="D175" s="638" t="s">
        <v>155</v>
      </c>
      <c r="E175" s="637" t="s">
        <v>624</v>
      </c>
      <c r="F175" s="409">
        <v>0</v>
      </c>
      <c r="G175" s="641">
        <v>26.5</v>
      </c>
      <c r="H175" s="13">
        <v>26.2</v>
      </c>
      <c r="I175" s="271">
        <f t="shared" si="2"/>
        <v>98.86792452830188</v>
      </c>
    </row>
    <row r="176" spans="1:9" ht="12" customHeight="1">
      <c r="A176" s="636">
        <v>1108</v>
      </c>
      <c r="B176" s="636">
        <v>104</v>
      </c>
      <c r="C176" s="638" t="s">
        <v>396</v>
      </c>
      <c r="D176" s="638" t="s">
        <v>155</v>
      </c>
      <c r="E176" s="637" t="s">
        <v>701</v>
      </c>
      <c r="F176" s="409">
        <v>0</v>
      </c>
      <c r="G176" s="641">
        <v>0.1</v>
      </c>
      <c r="H176" s="13">
        <v>0</v>
      </c>
      <c r="I176" s="271">
        <f t="shared" si="2"/>
        <v>0</v>
      </c>
    </row>
    <row r="177" spans="1:9" ht="12" customHeight="1">
      <c r="A177" s="636">
        <v>1109</v>
      </c>
      <c r="B177" s="636">
        <v>104</v>
      </c>
      <c r="C177" s="638" t="s">
        <v>396</v>
      </c>
      <c r="D177" s="638" t="s">
        <v>155</v>
      </c>
      <c r="E177" s="637" t="s">
        <v>12</v>
      </c>
      <c r="F177" s="409">
        <v>0</v>
      </c>
      <c r="G177" s="641">
        <v>1</v>
      </c>
      <c r="H177" s="13">
        <v>0.9</v>
      </c>
      <c r="I177" s="271">
        <f t="shared" si="2"/>
        <v>90</v>
      </c>
    </row>
    <row r="178" spans="1:9" ht="12" customHeight="1">
      <c r="A178" s="636">
        <v>1110</v>
      </c>
      <c r="B178" s="636">
        <v>104</v>
      </c>
      <c r="C178" s="638" t="s">
        <v>396</v>
      </c>
      <c r="D178" s="638" t="s">
        <v>155</v>
      </c>
      <c r="E178" s="637" t="s">
        <v>625</v>
      </c>
      <c r="F178" s="409">
        <v>0</v>
      </c>
      <c r="G178" s="641">
        <v>30</v>
      </c>
      <c r="H178" s="13">
        <v>30</v>
      </c>
      <c r="I178" s="271">
        <f t="shared" si="2"/>
        <v>100</v>
      </c>
    </row>
    <row r="179" spans="1:9" ht="12" customHeight="1">
      <c r="A179" s="636">
        <v>1111</v>
      </c>
      <c r="B179" s="636">
        <v>104</v>
      </c>
      <c r="C179" s="638" t="s">
        <v>396</v>
      </c>
      <c r="D179" s="638" t="s">
        <v>155</v>
      </c>
      <c r="E179" s="637" t="s">
        <v>702</v>
      </c>
      <c r="F179" s="409">
        <v>0</v>
      </c>
      <c r="G179" s="641">
        <v>66</v>
      </c>
      <c r="H179" s="13">
        <v>65.3</v>
      </c>
      <c r="I179" s="271">
        <f t="shared" si="2"/>
        <v>98.93939393939394</v>
      </c>
    </row>
    <row r="180" spans="1:9" ht="12" customHeight="1">
      <c r="A180" s="636">
        <v>1112</v>
      </c>
      <c r="B180" s="636">
        <v>104</v>
      </c>
      <c r="C180" s="638" t="s">
        <v>396</v>
      </c>
      <c r="D180" s="638" t="s">
        <v>155</v>
      </c>
      <c r="E180" s="637" t="s">
        <v>626</v>
      </c>
      <c r="F180" s="409">
        <v>0</v>
      </c>
      <c r="G180" s="641">
        <v>260.6</v>
      </c>
      <c r="H180" s="13">
        <v>250.7</v>
      </c>
      <c r="I180" s="271">
        <f t="shared" si="2"/>
        <v>96.2010744435917</v>
      </c>
    </row>
    <row r="181" spans="1:9" ht="12" customHeight="1">
      <c r="A181" s="636">
        <v>1113</v>
      </c>
      <c r="B181" s="636">
        <v>104</v>
      </c>
      <c r="C181" s="638" t="s">
        <v>396</v>
      </c>
      <c r="D181" s="638" t="s">
        <v>155</v>
      </c>
      <c r="E181" s="637" t="s">
        <v>566</v>
      </c>
      <c r="F181" s="409">
        <v>0</v>
      </c>
      <c r="G181" s="641">
        <v>150.1</v>
      </c>
      <c r="H181" s="13">
        <v>149.1</v>
      </c>
      <c r="I181" s="271">
        <f t="shared" si="2"/>
        <v>99.33377748167888</v>
      </c>
    </row>
    <row r="182" spans="1:9" ht="12" customHeight="1">
      <c r="A182" s="636">
        <v>1114</v>
      </c>
      <c r="B182" s="636">
        <v>104</v>
      </c>
      <c r="C182" s="638" t="s">
        <v>396</v>
      </c>
      <c r="D182" s="638" t="s">
        <v>155</v>
      </c>
      <c r="E182" s="637" t="s">
        <v>567</v>
      </c>
      <c r="F182" s="409">
        <v>0</v>
      </c>
      <c r="G182" s="641">
        <v>20.2</v>
      </c>
      <c r="H182" s="13">
        <v>18.8</v>
      </c>
      <c r="I182" s="271">
        <f t="shared" si="2"/>
        <v>93.06930693069307</v>
      </c>
    </row>
    <row r="183" spans="1:9" ht="12" customHeight="1">
      <c r="A183" s="636">
        <v>1115</v>
      </c>
      <c r="B183" s="636">
        <v>104</v>
      </c>
      <c r="C183" s="638" t="s">
        <v>396</v>
      </c>
      <c r="D183" s="638" t="s">
        <v>155</v>
      </c>
      <c r="E183" s="637" t="s">
        <v>401</v>
      </c>
      <c r="F183" s="409">
        <v>0</v>
      </c>
      <c r="G183" s="641">
        <v>229.2</v>
      </c>
      <c r="H183" s="13">
        <v>138.2</v>
      </c>
      <c r="I183" s="271">
        <f t="shared" si="2"/>
        <v>60.296684118673646</v>
      </c>
    </row>
    <row r="184" spans="1:9" ht="12" customHeight="1">
      <c r="A184" s="636">
        <v>1116</v>
      </c>
      <c r="B184" s="636">
        <v>104</v>
      </c>
      <c r="C184" s="638" t="s">
        <v>396</v>
      </c>
      <c r="D184" s="638">
        <v>3319</v>
      </c>
      <c r="E184" s="637" t="s">
        <v>568</v>
      </c>
      <c r="F184" s="409">
        <v>0</v>
      </c>
      <c r="G184" s="641">
        <v>10.6</v>
      </c>
      <c r="H184" s="13">
        <v>10.4</v>
      </c>
      <c r="I184" s="271">
        <f t="shared" si="2"/>
        <v>98.11320754716982</v>
      </c>
    </row>
    <row r="185" spans="1:9" ht="12" customHeight="1">
      <c r="A185" s="636">
        <v>1117</v>
      </c>
      <c r="B185" s="636">
        <v>104</v>
      </c>
      <c r="C185" s="638">
        <v>5169</v>
      </c>
      <c r="D185" s="638">
        <v>3319</v>
      </c>
      <c r="E185" s="637" t="s">
        <v>1701</v>
      </c>
      <c r="F185" s="409">
        <v>0</v>
      </c>
      <c r="G185" s="641">
        <v>122</v>
      </c>
      <c r="H185" s="13">
        <v>121.9</v>
      </c>
      <c r="I185" s="271">
        <f t="shared" si="2"/>
        <v>99.91803278688525</v>
      </c>
    </row>
    <row r="186" spans="1:9" ht="12" customHeight="1">
      <c r="A186" s="636">
        <v>1118</v>
      </c>
      <c r="B186" s="636">
        <v>104</v>
      </c>
      <c r="C186" s="638" t="s">
        <v>396</v>
      </c>
      <c r="D186" s="638" t="s">
        <v>155</v>
      </c>
      <c r="E186" s="637" t="s">
        <v>565</v>
      </c>
      <c r="F186" s="409">
        <v>0</v>
      </c>
      <c r="G186" s="641">
        <v>230</v>
      </c>
      <c r="H186" s="13">
        <v>147.5</v>
      </c>
      <c r="I186" s="271">
        <f t="shared" si="2"/>
        <v>64.13043478260869</v>
      </c>
    </row>
    <row r="187" spans="1:9" ht="12" customHeight="1">
      <c r="A187" s="636">
        <v>1119</v>
      </c>
      <c r="B187" s="636">
        <v>104</v>
      </c>
      <c r="C187" s="638" t="s">
        <v>396</v>
      </c>
      <c r="D187" s="638" t="s">
        <v>155</v>
      </c>
      <c r="E187" s="637" t="s">
        <v>627</v>
      </c>
      <c r="F187" s="409">
        <v>0</v>
      </c>
      <c r="G187" s="641">
        <v>13</v>
      </c>
      <c r="H187" s="13">
        <v>1.9</v>
      </c>
      <c r="I187" s="271">
        <f t="shared" si="2"/>
        <v>14.615384615384613</v>
      </c>
    </row>
    <row r="188" spans="1:9" ht="12" customHeight="1">
      <c r="A188" s="636">
        <v>1120</v>
      </c>
      <c r="B188" s="636">
        <v>104</v>
      </c>
      <c r="C188" s="637">
        <v>5169</v>
      </c>
      <c r="D188" s="637">
        <v>3319</v>
      </c>
      <c r="E188" s="637" t="s">
        <v>236</v>
      </c>
      <c r="F188" s="409">
        <v>0</v>
      </c>
      <c r="G188" s="641">
        <v>50</v>
      </c>
      <c r="H188" s="13">
        <v>50</v>
      </c>
      <c r="I188" s="271">
        <f t="shared" si="2"/>
        <v>100</v>
      </c>
    </row>
    <row r="189" spans="1:9" ht="12" customHeight="1">
      <c r="A189" s="636">
        <v>1121</v>
      </c>
      <c r="B189" s="636">
        <v>104</v>
      </c>
      <c r="C189" s="637">
        <v>5169</v>
      </c>
      <c r="D189" s="637">
        <v>3319</v>
      </c>
      <c r="E189" s="637" t="s">
        <v>237</v>
      </c>
      <c r="F189" s="409">
        <v>0</v>
      </c>
      <c r="G189" s="641">
        <v>60</v>
      </c>
      <c r="H189" s="13">
        <v>60</v>
      </c>
      <c r="I189" s="271">
        <f t="shared" si="2"/>
        <v>100</v>
      </c>
    </row>
    <row r="190" spans="1:9" ht="12" customHeight="1">
      <c r="A190" s="636">
        <v>1122</v>
      </c>
      <c r="B190" s="636">
        <v>104</v>
      </c>
      <c r="C190" s="637">
        <v>5169</v>
      </c>
      <c r="D190" s="637">
        <v>3319</v>
      </c>
      <c r="E190" s="637" t="s">
        <v>238</v>
      </c>
      <c r="F190" s="409">
        <v>0</v>
      </c>
      <c r="G190" s="641">
        <v>24</v>
      </c>
      <c r="H190" s="13">
        <v>24</v>
      </c>
      <c r="I190" s="271">
        <f t="shared" si="2"/>
        <v>100</v>
      </c>
    </row>
    <row r="191" spans="1:9" ht="12" customHeight="1">
      <c r="A191" s="636">
        <v>1123</v>
      </c>
      <c r="B191" s="636">
        <v>104</v>
      </c>
      <c r="C191" s="637">
        <v>5169</v>
      </c>
      <c r="D191" s="637">
        <v>3319</v>
      </c>
      <c r="E191" s="637" t="s">
        <v>789</v>
      </c>
      <c r="F191" s="409">
        <v>0</v>
      </c>
      <c r="G191" s="641">
        <v>0.5</v>
      </c>
      <c r="H191" s="13">
        <v>0</v>
      </c>
      <c r="I191" s="271">
        <f t="shared" si="2"/>
        <v>0</v>
      </c>
    </row>
    <row r="192" spans="1:9" ht="12" customHeight="1">
      <c r="A192" s="636">
        <v>1125</v>
      </c>
      <c r="B192" s="636">
        <v>104</v>
      </c>
      <c r="C192" s="637">
        <v>5171</v>
      </c>
      <c r="D192" s="637">
        <v>3329</v>
      </c>
      <c r="E192" s="1" t="s">
        <v>1703</v>
      </c>
      <c r="F192" s="409">
        <v>0</v>
      </c>
      <c r="G192" s="641">
        <v>90</v>
      </c>
      <c r="H192" s="13">
        <v>89.9</v>
      </c>
      <c r="I192" s="271">
        <f t="shared" si="2"/>
        <v>99.8888888888889</v>
      </c>
    </row>
    <row r="193" spans="1:9" ht="12" customHeight="1">
      <c r="A193" s="636">
        <v>1607</v>
      </c>
      <c r="B193" s="636" t="s">
        <v>512</v>
      </c>
      <c r="C193" s="638" t="s">
        <v>408</v>
      </c>
      <c r="D193" s="638">
        <v>3319</v>
      </c>
      <c r="E193" s="637" t="s">
        <v>409</v>
      </c>
      <c r="F193" s="409">
        <v>0</v>
      </c>
      <c r="G193" s="641">
        <v>36</v>
      </c>
      <c r="H193" s="13">
        <v>34.8</v>
      </c>
      <c r="I193" s="271">
        <f t="shared" si="2"/>
        <v>96.66666666666666</v>
      </c>
    </row>
    <row r="194" spans="1:9" ht="12" customHeight="1">
      <c r="A194" s="636">
        <v>1129</v>
      </c>
      <c r="B194" s="636">
        <v>104</v>
      </c>
      <c r="C194" s="637">
        <v>5212</v>
      </c>
      <c r="D194" s="637">
        <v>3392</v>
      </c>
      <c r="E194" s="639" t="s">
        <v>1472</v>
      </c>
      <c r="F194" s="409">
        <v>0</v>
      </c>
      <c r="G194" s="642">
        <v>242</v>
      </c>
      <c r="H194" s="13">
        <v>216</v>
      </c>
      <c r="I194" s="271">
        <f t="shared" si="2"/>
        <v>89.25619834710744</v>
      </c>
    </row>
    <row r="195" spans="1:9" ht="12" customHeight="1">
      <c r="A195" s="636">
        <v>1130</v>
      </c>
      <c r="B195" s="636">
        <v>104</v>
      </c>
      <c r="C195" s="637">
        <v>5212</v>
      </c>
      <c r="D195" s="637">
        <v>3392</v>
      </c>
      <c r="E195" s="639" t="s">
        <v>1473</v>
      </c>
      <c r="F195" s="409">
        <v>0</v>
      </c>
      <c r="G195" s="642">
        <v>30</v>
      </c>
      <c r="H195" s="13">
        <v>30</v>
      </c>
      <c r="I195" s="271">
        <f t="shared" si="2"/>
        <v>100</v>
      </c>
    </row>
    <row r="196" spans="1:9" ht="12" customHeight="1">
      <c r="A196" s="636">
        <v>1132</v>
      </c>
      <c r="B196" s="636">
        <v>104</v>
      </c>
      <c r="C196" s="637">
        <v>5212</v>
      </c>
      <c r="D196" s="637">
        <v>3392</v>
      </c>
      <c r="E196" s="639" t="s">
        <v>1474</v>
      </c>
      <c r="F196" s="409">
        <v>0</v>
      </c>
      <c r="G196" s="642">
        <v>40</v>
      </c>
      <c r="H196" s="13">
        <v>40</v>
      </c>
      <c r="I196" s="271">
        <f t="shared" si="2"/>
        <v>100</v>
      </c>
    </row>
    <row r="197" spans="1:9" ht="12" customHeight="1">
      <c r="A197" s="636">
        <v>1133</v>
      </c>
      <c r="B197" s="636">
        <v>104</v>
      </c>
      <c r="C197" s="637">
        <v>5213</v>
      </c>
      <c r="D197" s="637">
        <v>3392</v>
      </c>
      <c r="E197" s="639" t="s">
        <v>1659</v>
      </c>
      <c r="F197" s="409">
        <v>0</v>
      </c>
      <c r="G197" s="642">
        <v>140</v>
      </c>
      <c r="H197" s="13">
        <v>140</v>
      </c>
      <c r="I197" s="271">
        <f t="shared" si="2"/>
        <v>100</v>
      </c>
    </row>
    <row r="198" spans="1:9" ht="12" customHeight="1">
      <c r="A198" s="636">
        <v>1134</v>
      </c>
      <c r="B198" s="636">
        <v>104</v>
      </c>
      <c r="C198" s="637">
        <v>5213</v>
      </c>
      <c r="D198" s="637">
        <v>3392</v>
      </c>
      <c r="E198" s="28" t="s">
        <v>1661</v>
      </c>
      <c r="F198" s="409">
        <v>0</v>
      </c>
      <c r="G198" s="642">
        <v>61</v>
      </c>
      <c r="H198" s="13">
        <v>61</v>
      </c>
      <c r="I198" s="271">
        <f t="shared" si="2"/>
        <v>100</v>
      </c>
    </row>
    <row r="199" spans="1:9" ht="12" customHeight="1">
      <c r="A199" s="636">
        <v>1135</v>
      </c>
      <c r="B199" s="636">
        <v>104</v>
      </c>
      <c r="C199" s="637">
        <v>5213</v>
      </c>
      <c r="D199" s="637">
        <v>3392</v>
      </c>
      <c r="E199" s="639" t="s">
        <v>1660</v>
      </c>
      <c r="F199" s="409">
        <v>0</v>
      </c>
      <c r="G199" s="642">
        <v>50</v>
      </c>
      <c r="H199" s="13">
        <v>50</v>
      </c>
      <c r="I199" s="271">
        <f t="shared" si="2"/>
        <v>100</v>
      </c>
    </row>
    <row r="200" spans="1:9" ht="12" customHeight="1">
      <c r="A200" s="636">
        <v>1136</v>
      </c>
      <c r="B200" s="636">
        <v>104</v>
      </c>
      <c r="C200" s="637">
        <v>5222</v>
      </c>
      <c r="D200" s="637">
        <v>3392</v>
      </c>
      <c r="E200" s="1" t="s">
        <v>1338</v>
      </c>
      <c r="F200" s="409">
        <v>0</v>
      </c>
      <c r="G200" s="642">
        <v>186.8</v>
      </c>
      <c r="H200" s="13">
        <v>186.8</v>
      </c>
      <c r="I200" s="271">
        <f t="shared" si="2"/>
        <v>100</v>
      </c>
    </row>
    <row r="201" spans="1:9" ht="12" customHeight="1">
      <c r="A201" s="636">
        <v>1137</v>
      </c>
      <c r="B201" s="636">
        <v>104</v>
      </c>
      <c r="C201" s="637">
        <v>5222</v>
      </c>
      <c r="D201" s="637">
        <v>3392</v>
      </c>
      <c r="E201" s="637" t="s">
        <v>456</v>
      </c>
      <c r="F201" s="409">
        <v>0</v>
      </c>
      <c r="G201" s="642">
        <v>170</v>
      </c>
      <c r="H201" s="13">
        <v>170</v>
      </c>
      <c r="I201" s="271">
        <f t="shared" si="2"/>
        <v>100</v>
      </c>
    </row>
    <row r="202" spans="1:9" ht="12" customHeight="1">
      <c r="A202" s="636">
        <v>1138</v>
      </c>
      <c r="B202" s="636">
        <v>104</v>
      </c>
      <c r="C202" s="637">
        <v>5222</v>
      </c>
      <c r="D202" s="637">
        <v>3392</v>
      </c>
      <c r="E202" s="637" t="s">
        <v>239</v>
      </c>
      <c r="F202" s="409">
        <v>0</v>
      </c>
      <c r="G202" s="642">
        <v>25</v>
      </c>
      <c r="H202" s="13">
        <v>25</v>
      </c>
      <c r="I202" s="271">
        <f t="shared" si="2"/>
        <v>100</v>
      </c>
    </row>
    <row r="203" spans="1:9" ht="12" customHeight="1">
      <c r="A203" s="636">
        <v>1139</v>
      </c>
      <c r="B203" s="636" t="s">
        <v>512</v>
      </c>
      <c r="C203" s="638" t="s">
        <v>483</v>
      </c>
      <c r="D203" s="638">
        <v>3349</v>
      </c>
      <c r="E203" s="637" t="s">
        <v>28</v>
      </c>
      <c r="F203" s="409">
        <v>0</v>
      </c>
      <c r="G203" s="642">
        <v>240</v>
      </c>
      <c r="H203" s="13">
        <v>240</v>
      </c>
      <c r="I203" s="271">
        <f t="shared" si="2"/>
        <v>100</v>
      </c>
    </row>
    <row r="204" spans="1:9" ht="12" customHeight="1">
      <c r="A204" s="636">
        <v>1140</v>
      </c>
      <c r="B204" s="636">
        <v>104</v>
      </c>
      <c r="C204" s="638" t="s">
        <v>483</v>
      </c>
      <c r="D204" s="638" t="s">
        <v>543</v>
      </c>
      <c r="E204" s="637" t="s">
        <v>1739</v>
      </c>
      <c r="F204" s="409">
        <v>0</v>
      </c>
      <c r="G204" s="642">
        <v>90</v>
      </c>
      <c r="H204" s="13">
        <v>90</v>
      </c>
      <c r="I204" s="271">
        <f t="shared" si="2"/>
        <v>100</v>
      </c>
    </row>
    <row r="205" spans="1:9" ht="12" customHeight="1">
      <c r="A205" s="636">
        <v>1143</v>
      </c>
      <c r="B205" s="636">
        <v>104</v>
      </c>
      <c r="C205" s="636">
        <v>5494</v>
      </c>
      <c r="D205" s="636">
        <v>3392</v>
      </c>
      <c r="E205" s="637" t="s">
        <v>240</v>
      </c>
      <c r="F205" s="409">
        <v>0</v>
      </c>
      <c r="G205" s="642">
        <v>100</v>
      </c>
      <c r="H205" s="13">
        <v>0</v>
      </c>
      <c r="I205" s="271">
        <f t="shared" si="2"/>
        <v>0</v>
      </c>
    </row>
    <row r="206" spans="1:9" ht="12" customHeight="1">
      <c r="A206" s="636">
        <v>1144</v>
      </c>
      <c r="B206" s="636">
        <v>104</v>
      </c>
      <c r="C206" s="636">
        <v>5492</v>
      </c>
      <c r="D206" s="636">
        <v>3392</v>
      </c>
      <c r="E206" s="637" t="s">
        <v>241</v>
      </c>
      <c r="F206" s="409">
        <v>0</v>
      </c>
      <c r="G206" s="642">
        <v>50</v>
      </c>
      <c r="H206" s="13">
        <v>48</v>
      </c>
      <c r="I206" s="271">
        <f t="shared" si="2"/>
        <v>96</v>
      </c>
    </row>
    <row r="207" spans="1:9" ht="12" customHeight="1">
      <c r="A207" s="636">
        <v>1593</v>
      </c>
      <c r="B207" s="636">
        <v>104</v>
      </c>
      <c r="C207" s="636">
        <v>5223</v>
      </c>
      <c r="D207" s="636">
        <v>3392</v>
      </c>
      <c r="E207" s="637" t="s">
        <v>1590</v>
      </c>
      <c r="F207" s="409">
        <v>0</v>
      </c>
      <c r="G207" s="642">
        <v>16</v>
      </c>
      <c r="H207" s="13">
        <v>16</v>
      </c>
      <c r="I207" s="271">
        <f t="shared" si="2"/>
        <v>100</v>
      </c>
    </row>
    <row r="208" spans="1:9" ht="12" customHeight="1">
      <c r="A208" s="636">
        <v>1594</v>
      </c>
      <c r="B208" s="636">
        <v>104</v>
      </c>
      <c r="C208" s="637">
        <v>5332</v>
      </c>
      <c r="D208" s="637">
        <v>3392</v>
      </c>
      <c r="E208" s="2" t="s">
        <v>1286</v>
      </c>
      <c r="F208" s="722">
        <v>0</v>
      </c>
      <c r="G208" s="642">
        <v>25</v>
      </c>
      <c r="H208" s="13">
        <v>25</v>
      </c>
      <c r="I208" s="271">
        <f t="shared" si="2"/>
        <v>100</v>
      </c>
    </row>
    <row r="209" spans="1:9" ht="12" customHeight="1">
      <c r="A209" s="636">
        <v>1595</v>
      </c>
      <c r="B209" s="636">
        <v>104</v>
      </c>
      <c r="C209" s="637">
        <v>5339</v>
      </c>
      <c r="D209" s="637">
        <v>3392</v>
      </c>
      <c r="E209" s="2" t="s">
        <v>1372</v>
      </c>
      <c r="F209" s="409">
        <v>0</v>
      </c>
      <c r="G209" s="642">
        <v>62</v>
      </c>
      <c r="H209" s="13">
        <v>62</v>
      </c>
      <c r="I209" s="271">
        <f t="shared" si="2"/>
        <v>100</v>
      </c>
    </row>
    <row r="210" spans="1:9" ht="12" customHeight="1">
      <c r="A210" s="636">
        <v>1596</v>
      </c>
      <c r="B210" s="636">
        <v>104</v>
      </c>
      <c r="C210" s="640">
        <v>5493</v>
      </c>
      <c r="D210" s="640">
        <v>3392</v>
      </c>
      <c r="E210" s="640" t="s">
        <v>1591</v>
      </c>
      <c r="F210" s="409">
        <v>0</v>
      </c>
      <c r="G210" s="642">
        <v>6</v>
      </c>
      <c r="H210" s="13">
        <v>6</v>
      </c>
      <c r="I210" s="271">
        <f t="shared" si="2"/>
        <v>100</v>
      </c>
    </row>
    <row r="211" spans="1:9" ht="12" customHeight="1">
      <c r="A211" s="33"/>
      <c r="B211" s="33" t="s">
        <v>522</v>
      </c>
      <c r="C211" s="635"/>
      <c r="D211" s="634"/>
      <c r="E211" s="17" t="s">
        <v>1475</v>
      </c>
      <c r="F211" s="19">
        <f>SUBTOTAL(9,F169:F210)</f>
        <v>0</v>
      </c>
      <c r="G211" s="20">
        <f>SUBTOTAL(9,G169:G210)</f>
        <v>3043.0000000000005</v>
      </c>
      <c r="H211" s="20">
        <f>SUBTOTAL(9,H169:H210)</f>
        <v>2711.3</v>
      </c>
      <c r="I211" s="274">
        <f>(H211/G211)*100</f>
        <v>89.09957279000984</v>
      </c>
    </row>
    <row r="212" spans="1:9" ht="12" customHeight="1">
      <c r="A212" s="10">
        <v>1146</v>
      </c>
      <c r="B212" s="10" t="s">
        <v>146</v>
      </c>
      <c r="C212" s="10" t="s">
        <v>523</v>
      </c>
      <c r="D212" s="10" t="s">
        <v>149</v>
      </c>
      <c r="E212" s="2" t="s">
        <v>524</v>
      </c>
      <c r="F212" s="14">
        <v>100</v>
      </c>
      <c r="G212" s="13">
        <v>1711.8</v>
      </c>
      <c r="H212" s="13">
        <v>1711.8</v>
      </c>
      <c r="I212" s="271">
        <f>(H212/G212)*100</f>
        <v>100</v>
      </c>
    </row>
    <row r="213" spans="1:9" ht="12" customHeight="1">
      <c r="A213" s="10">
        <v>1147</v>
      </c>
      <c r="B213" s="10" t="s">
        <v>146</v>
      </c>
      <c r="C213" s="10" t="s">
        <v>523</v>
      </c>
      <c r="D213" s="10" t="s">
        <v>150</v>
      </c>
      <c r="E213" s="2" t="s">
        <v>524</v>
      </c>
      <c r="F213" s="14">
        <v>150</v>
      </c>
      <c r="G213" s="13">
        <v>393.9</v>
      </c>
      <c r="H213" s="13">
        <v>393.9</v>
      </c>
      <c r="I213" s="271">
        <f>(H213/G213)*100</f>
        <v>100</v>
      </c>
    </row>
    <row r="214" spans="1:9" ht="12" customHeight="1">
      <c r="A214" s="10">
        <v>1148</v>
      </c>
      <c r="B214" s="10" t="s">
        <v>146</v>
      </c>
      <c r="C214" s="10" t="s">
        <v>370</v>
      </c>
      <c r="D214" s="10" t="s">
        <v>149</v>
      </c>
      <c r="E214" s="2" t="s">
        <v>23</v>
      </c>
      <c r="F214" s="14">
        <v>26</v>
      </c>
      <c r="G214" s="13">
        <v>0</v>
      </c>
      <c r="H214" s="13">
        <v>0</v>
      </c>
      <c r="I214" s="272" t="s">
        <v>777</v>
      </c>
    </row>
    <row r="215" spans="1:9" ht="12" customHeight="1">
      <c r="A215" s="10">
        <v>1149</v>
      </c>
      <c r="B215" s="10" t="s">
        <v>146</v>
      </c>
      <c r="C215" s="10" t="s">
        <v>370</v>
      </c>
      <c r="D215" s="10" t="s">
        <v>150</v>
      </c>
      <c r="E215" s="2" t="s">
        <v>23</v>
      </c>
      <c r="F215" s="14">
        <v>39</v>
      </c>
      <c r="G215" s="13">
        <v>0</v>
      </c>
      <c r="H215" s="13">
        <v>0</v>
      </c>
      <c r="I215" s="272" t="s">
        <v>777</v>
      </c>
    </row>
    <row r="216" spans="1:9" ht="12" customHeight="1">
      <c r="A216" s="10">
        <v>1150</v>
      </c>
      <c r="B216" s="10" t="s">
        <v>146</v>
      </c>
      <c r="C216" s="10" t="s">
        <v>371</v>
      </c>
      <c r="D216" s="10" t="s">
        <v>149</v>
      </c>
      <c r="E216" s="2" t="s">
        <v>1325</v>
      </c>
      <c r="F216" s="14">
        <v>9</v>
      </c>
      <c r="G216" s="13">
        <v>0</v>
      </c>
      <c r="H216" s="13">
        <v>0</v>
      </c>
      <c r="I216" s="272" t="s">
        <v>777</v>
      </c>
    </row>
    <row r="217" spans="1:9" ht="12" customHeight="1">
      <c r="A217" s="10">
        <v>1151</v>
      </c>
      <c r="B217" s="10" t="s">
        <v>146</v>
      </c>
      <c r="C217" s="10" t="s">
        <v>371</v>
      </c>
      <c r="D217" s="10" t="s">
        <v>150</v>
      </c>
      <c r="E217" s="2" t="s">
        <v>1325</v>
      </c>
      <c r="F217" s="14">
        <v>14</v>
      </c>
      <c r="G217" s="13">
        <v>0</v>
      </c>
      <c r="H217" s="13">
        <v>0</v>
      </c>
      <c r="I217" s="272" t="s">
        <v>777</v>
      </c>
    </row>
    <row r="218" spans="1:9" ht="12" customHeight="1">
      <c r="A218" s="10">
        <v>1152</v>
      </c>
      <c r="B218" s="10">
        <v>105</v>
      </c>
      <c r="C218" s="10">
        <v>5139</v>
      </c>
      <c r="D218" s="10">
        <v>3421</v>
      </c>
      <c r="E218" s="2" t="s">
        <v>525</v>
      </c>
      <c r="F218" s="14">
        <v>30</v>
      </c>
      <c r="G218" s="13">
        <v>55</v>
      </c>
      <c r="H218" s="13">
        <v>54.9</v>
      </c>
      <c r="I218" s="271">
        <f>(H218/G218)*100</f>
        <v>99.81818181818181</v>
      </c>
    </row>
    <row r="219" spans="1:9" ht="12" customHeight="1">
      <c r="A219" s="10">
        <v>1153</v>
      </c>
      <c r="B219" s="10">
        <v>105</v>
      </c>
      <c r="C219" s="10">
        <v>5151</v>
      </c>
      <c r="D219" s="10">
        <v>3111</v>
      </c>
      <c r="E219" s="2" t="s">
        <v>381</v>
      </c>
      <c r="F219" s="14">
        <v>5</v>
      </c>
      <c r="G219" s="13">
        <v>1.1</v>
      </c>
      <c r="H219" s="13">
        <v>1.1</v>
      </c>
      <c r="I219" s="271">
        <f>(H219/G219)*100</f>
        <v>100</v>
      </c>
    </row>
    <row r="220" spans="1:9" ht="12" customHeight="1">
      <c r="A220" s="10">
        <v>1154</v>
      </c>
      <c r="B220" s="10">
        <v>105</v>
      </c>
      <c r="C220" s="10">
        <v>5152</v>
      </c>
      <c r="D220" s="10">
        <v>3111</v>
      </c>
      <c r="E220" s="2" t="s">
        <v>207</v>
      </c>
      <c r="F220" s="14">
        <v>10</v>
      </c>
      <c r="G220" s="13">
        <v>0</v>
      </c>
      <c r="H220" s="13">
        <v>0</v>
      </c>
      <c r="I220" s="272" t="s">
        <v>777</v>
      </c>
    </row>
    <row r="221" spans="1:9" ht="12" customHeight="1">
      <c r="A221" s="10">
        <v>1155</v>
      </c>
      <c r="B221" s="10">
        <v>105</v>
      </c>
      <c r="C221" s="10">
        <v>5153</v>
      </c>
      <c r="D221" s="10">
        <v>3111</v>
      </c>
      <c r="E221" s="2" t="s">
        <v>539</v>
      </c>
      <c r="F221" s="14">
        <v>3</v>
      </c>
      <c r="G221" s="13">
        <v>0</v>
      </c>
      <c r="H221" s="13">
        <v>0</v>
      </c>
      <c r="I221" s="272" t="s">
        <v>777</v>
      </c>
    </row>
    <row r="222" spans="1:9" ht="12" customHeight="1">
      <c r="A222" s="10">
        <v>1156</v>
      </c>
      <c r="B222" s="10">
        <v>105</v>
      </c>
      <c r="C222" s="10">
        <v>5154</v>
      </c>
      <c r="D222" s="10">
        <v>3111</v>
      </c>
      <c r="E222" s="2" t="s">
        <v>384</v>
      </c>
      <c r="F222" s="14">
        <v>5</v>
      </c>
      <c r="G222" s="13">
        <v>0</v>
      </c>
      <c r="H222" s="13">
        <v>0</v>
      </c>
      <c r="I222" s="272" t="s">
        <v>777</v>
      </c>
    </row>
    <row r="223" spans="1:9" ht="12" customHeight="1">
      <c r="A223" s="10">
        <v>1157</v>
      </c>
      <c r="B223" s="10">
        <v>105</v>
      </c>
      <c r="C223" s="10">
        <v>5162</v>
      </c>
      <c r="D223" s="10">
        <v>3111</v>
      </c>
      <c r="E223" s="2" t="s">
        <v>542</v>
      </c>
      <c r="F223" s="14">
        <v>1</v>
      </c>
      <c r="G223" s="13">
        <v>1.5</v>
      </c>
      <c r="H223" s="13">
        <v>1.5</v>
      </c>
      <c r="I223" s="271">
        <f>(H223/G223)*100</f>
        <v>100</v>
      </c>
    </row>
    <row r="224" spans="1:9" ht="12" customHeight="1">
      <c r="A224" s="10">
        <v>1158</v>
      </c>
      <c r="B224" s="10">
        <v>105</v>
      </c>
      <c r="C224" s="10">
        <v>5163</v>
      </c>
      <c r="D224" s="10">
        <v>3111</v>
      </c>
      <c r="E224" s="2" t="s">
        <v>486</v>
      </c>
      <c r="F224" s="14">
        <v>1</v>
      </c>
      <c r="G224" s="13">
        <v>0</v>
      </c>
      <c r="H224" s="13">
        <v>0</v>
      </c>
      <c r="I224" s="272" t="s">
        <v>777</v>
      </c>
    </row>
    <row r="225" spans="1:9" ht="12" customHeight="1">
      <c r="A225" s="10">
        <v>1159</v>
      </c>
      <c r="B225" s="10">
        <v>105</v>
      </c>
      <c r="C225" s="10">
        <v>5166</v>
      </c>
      <c r="D225" s="10">
        <v>3639</v>
      </c>
      <c r="E225" s="2" t="s">
        <v>591</v>
      </c>
      <c r="F225" s="14">
        <v>15</v>
      </c>
      <c r="G225" s="13">
        <v>15</v>
      </c>
      <c r="H225" s="13">
        <v>14.7</v>
      </c>
      <c r="I225" s="271">
        <f aca="true" t="shared" si="3" ref="I225:I237">(H225/G225)*100</f>
        <v>98</v>
      </c>
    </row>
    <row r="226" spans="1:9" ht="12" customHeight="1">
      <c r="A226" s="10">
        <v>1160</v>
      </c>
      <c r="B226" s="10">
        <v>105</v>
      </c>
      <c r="C226" s="10">
        <v>5167</v>
      </c>
      <c r="D226" s="10">
        <v>3639</v>
      </c>
      <c r="E226" s="2" t="s">
        <v>510</v>
      </c>
      <c r="F226" s="14">
        <v>20</v>
      </c>
      <c r="G226" s="13">
        <v>0</v>
      </c>
      <c r="H226" s="13">
        <v>0</v>
      </c>
      <c r="I226" s="272" t="s">
        <v>777</v>
      </c>
    </row>
    <row r="227" spans="1:9" ht="12" customHeight="1">
      <c r="A227" s="10">
        <v>1161</v>
      </c>
      <c r="B227" s="10">
        <v>105</v>
      </c>
      <c r="C227" s="10">
        <v>5169</v>
      </c>
      <c r="D227" s="10">
        <v>3111</v>
      </c>
      <c r="E227" s="2" t="s">
        <v>511</v>
      </c>
      <c r="F227" s="14">
        <v>70</v>
      </c>
      <c r="G227" s="13">
        <v>5.7</v>
      </c>
      <c r="H227" s="13">
        <v>4</v>
      </c>
      <c r="I227" s="271">
        <f t="shared" si="3"/>
        <v>70.17543859649122</v>
      </c>
    </row>
    <row r="228" spans="1:9" ht="12" customHeight="1">
      <c r="A228" s="10">
        <v>1162</v>
      </c>
      <c r="B228" s="10">
        <v>105</v>
      </c>
      <c r="C228" s="10">
        <v>5169</v>
      </c>
      <c r="D228" s="10">
        <v>3113</v>
      </c>
      <c r="E228" s="2" t="s">
        <v>511</v>
      </c>
      <c r="F228" s="14">
        <v>50</v>
      </c>
      <c r="G228" s="13">
        <v>0</v>
      </c>
      <c r="H228" s="13">
        <v>0</v>
      </c>
      <c r="I228" s="272" t="s">
        <v>777</v>
      </c>
    </row>
    <row r="229" spans="1:9" ht="12" customHeight="1">
      <c r="A229" s="10">
        <v>1163</v>
      </c>
      <c r="B229" s="10" t="s">
        <v>146</v>
      </c>
      <c r="C229" s="10" t="s">
        <v>396</v>
      </c>
      <c r="D229" s="10" t="s">
        <v>165</v>
      </c>
      <c r="E229" s="2" t="s">
        <v>511</v>
      </c>
      <c r="F229" s="14">
        <v>10</v>
      </c>
      <c r="G229" s="13">
        <v>10</v>
      </c>
      <c r="H229" s="13">
        <v>7.4</v>
      </c>
      <c r="I229" s="271">
        <f t="shared" si="3"/>
        <v>74</v>
      </c>
    </row>
    <row r="230" spans="1:9" ht="12" customHeight="1">
      <c r="A230" s="10">
        <v>1164</v>
      </c>
      <c r="B230" s="10">
        <v>105</v>
      </c>
      <c r="C230" s="10">
        <v>5169</v>
      </c>
      <c r="D230" s="10">
        <v>3639</v>
      </c>
      <c r="E230" s="2" t="s">
        <v>511</v>
      </c>
      <c r="F230" s="14">
        <v>50</v>
      </c>
      <c r="G230" s="13">
        <v>3.5</v>
      </c>
      <c r="H230" s="13">
        <v>3.5</v>
      </c>
      <c r="I230" s="271">
        <f t="shared" si="3"/>
        <v>100</v>
      </c>
    </row>
    <row r="231" spans="1:9" ht="12" customHeight="1">
      <c r="A231" s="10">
        <v>1165</v>
      </c>
      <c r="B231" s="10">
        <v>105</v>
      </c>
      <c r="C231" s="10">
        <v>5169</v>
      </c>
      <c r="D231" s="10">
        <v>3599</v>
      </c>
      <c r="E231" s="2" t="s">
        <v>242</v>
      </c>
      <c r="F231" s="14">
        <v>100</v>
      </c>
      <c r="G231" s="13">
        <v>75</v>
      </c>
      <c r="H231" s="13">
        <v>74.3</v>
      </c>
      <c r="I231" s="271">
        <f t="shared" si="3"/>
        <v>99.06666666666666</v>
      </c>
    </row>
    <row r="232" spans="1:9" ht="12" customHeight="1">
      <c r="A232" s="10">
        <v>1166</v>
      </c>
      <c r="B232" s="10">
        <v>105</v>
      </c>
      <c r="C232" s="10">
        <v>5171</v>
      </c>
      <c r="D232" s="11">
        <v>3639</v>
      </c>
      <c r="E232" s="9" t="s">
        <v>526</v>
      </c>
      <c r="F232" s="14">
        <v>500</v>
      </c>
      <c r="G232" s="13">
        <v>652</v>
      </c>
      <c r="H232" s="13">
        <v>647.6</v>
      </c>
      <c r="I232" s="271">
        <f t="shared" si="3"/>
        <v>99.32515337423314</v>
      </c>
    </row>
    <row r="233" spans="1:9" ht="12" customHeight="1">
      <c r="A233" s="10">
        <v>1167</v>
      </c>
      <c r="B233" s="10" t="s">
        <v>146</v>
      </c>
      <c r="C233" s="10" t="s">
        <v>483</v>
      </c>
      <c r="D233" s="10" t="s">
        <v>535</v>
      </c>
      <c r="E233" s="2" t="s">
        <v>243</v>
      </c>
      <c r="F233" s="14">
        <v>12300</v>
      </c>
      <c r="G233" s="13">
        <v>12296.5</v>
      </c>
      <c r="H233" s="13">
        <v>12296.2</v>
      </c>
      <c r="I233" s="271">
        <f t="shared" si="3"/>
        <v>99.99756028138088</v>
      </c>
    </row>
    <row r="234" spans="1:9" ht="12" customHeight="1">
      <c r="A234" s="10">
        <v>1168</v>
      </c>
      <c r="B234" s="10" t="s">
        <v>146</v>
      </c>
      <c r="C234" s="10" t="s">
        <v>483</v>
      </c>
      <c r="D234" s="10" t="s">
        <v>535</v>
      </c>
      <c r="E234" s="2" t="s">
        <v>536</v>
      </c>
      <c r="F234" s="14">
        <v>300</v>
      </c>
      <c r="G234" s="13">
        <v>300</v>
      </c>
      <c r="H234" s="13">
        <v>300</v>
      </c>
      <c r="I234" s="271">
        <f t="shared" si="3"/>
        <v>100</v>
      </c>
    </row>
    <row r="235" spans="1:9" ht="12" customHeight="1">
      <c r="A235" s="10">
        <v>1169</v>
      </c>
      <c r="B235" s="10">
        <v>105</v>
      </c>
      <c r="C235" s="10">
        <v>5229</v>
      </c>
      <c r="D235" s="10">
        <v>3421</v>
      </c>
      <c r="E235" s="2" t="s">
        <v>537</v>
      </c>
      <c r="F235" s="14">
        <v>400</v>
      </c>
      <c r="G235" s="13">
        <v>400</v>
      </c>
      <c r="H235" s="13">
        <v>384</v>
      </c>
      <c r="I235" s="271">
        <f t="shared" si="3"/>
        <v>96</v>
      </c>
    </row>
    <row r="236" spans="1:9" ht="12" customHeight="1">
      <c r="A236" s="10">
        <v>1170</v>
      </c>
      <c r="B236" s="10">
        <v>105</v>
      </c>
      <c r="C236" s="10">
        <v>5321</v>
      </c>
      <c r="D236" s="10">
        <v>3111</v>
      </c>
      <c r="E236" s="2" t="s">
        <v>538</v>
      </c>
      <c r="F236" s="14">
        <v>15</v>
      </c>
      <c r="G236" s="13">
        <v>15</v>
      </c>
      <c r="H236" s="13">
        <v>2</v>
      </c>
      <c r="I236" s="271">
        <f t="shared" si="3"/>
        <v>13.333333333333334</v>
      </c>
    </row>
    <row r="237" spans="1:9" ht="12" customHeight="1">
      <c r="A237" s="10">
        <v>1171</v>
      </c>
      <c r="B237" s="10">
        <v>105</v>
      </c>
      <c r="C237" s="10">
        <v>5321</v>
      </c>
      <c r="D237" s="10">
        <v>3113</v>
      </c>
      <c r="E237" s="2" t="s">
        <v>538</v>
      </c>
      <c r="F237" s="14">
        <v>500</v>
      </c>
      <c r="G237" s="13">
        <v>445</v>
      </c>
      <c r="H237" s="13">
        <v>444.4</v>
      </c>
      <c r="I237" s="271">
        <f t="shared" si="3"/>
        <v>99.86516853932584</v>
      </c>
    </row>
    <row r="238" spans="1:9" ht="12" customHeight="1">
      <c r="A238" s="10">
        <v>1172</v>
      </c>
      <c r="B238" s="10">
        <v>105</v>
      </c>
      <c r="C238" s="10">
        <v>5331</v>
      </c>
      <c r="D238" s="10">
        <v>3421</v>
      </c>
      <c r="E238" s="2" t="s">
        <v>244</v>
      </c>
      <c r="F238" s="14">
        <v>300</v>
      </c>
      <c r="G238" s="13">
        <v>0</v>
      </c>
      <c r="H238" s="13">
        <v>0</v>
      </c>
      <c r="I238" s="272" t="s">
        <v>777</v>
      </c>
    </row>
    <row r="239" spans="1:9" ht="12" customHeight="1">
      <c r="A239" s="10">
        <v>1173</v>
      </c>
      <c r="B239" s="10">
        <v>105</v>
      </c>
      <c r="C239" s="10">
        <v>5909</v>
      </c>
      <c r="D239" s="10">
        <v>3111</v>
      </c>
      <c r="E239" s="9" t="s">
        <v>786</v>
      </c>
      <c r="F239" s="14">
        <v>8</v>
      </c>
      <c r="G239" s="13">
        <v>0</v>
      </c>
      <c r="H239" s="13">
        <v>0</v>
      </c>
      <c r="I239" s="272" t="s">
        <v>777</v>
      </c>
    </row>
    <row r="240" spans="1:9" ht="12" customHeight="1">
      <c r="A240" s="10">
        <v>1174</v>
      </c>
      <c r="B240" s="10" t="s">
        <v>146</v>
      </c>
      <c r="C240" s="10" t="s">
        <v>391</v>
      </c>
      <c r="D240" s="10" t="s">
        <v>149</v>
      </c>
      <c r="E240" s="2" t="s">
        <v>392</v>
      </c>
      <c r="F240" s="14">
        <v>1000</v>
      </c>
      <c r="G240" s="13">
        <v>858</v>
      </c>
      <c r="H240" s="13">
        <v>857.8</v>
      </c>
      <c r="I240" s="271">
        <f aca="true" t="shared" si="4" ref="I240:I252">(H240/G240)*100</f>
        <v>99.97668997668997</v>
      </c>
    </row>
    <row r="241" spans="1:9" ht="12" customHeight="1">
      <c r="A241" s="10">
        <v>1553</v>
      </c>
      <c r="B241" s="10">
        <v>105</v>
      </c>
      <c r="C241" s="10">
        <v>5131</v>
      </c>
      <c r="D241" s="10">
        <v>3111</v>
      </c>
      <c r="E241" s="2" t="s">
        <v>636</v>
      </c>
      <c r="F241" s="14">
        <v>0</v>
      </c>
      <c r="G241" s="13">
        <v>122.8</v>
      </c>
      <c r="H241" s="13">
        <v>122.8</v>
      </c>
      <c r="I241" s="271">
        <f t="shared" si="4"/>
        <v>100</v>
      </c>
    </row>
    <row r="242" spans="1:9" ht="12" customHeight="1">
      <c r="A242" s="10">
        <v>1554</v>
      </c>
      <c r="B242" s="10">
        <v>105</v>
      </c>
      <c r="C242" s="10">
        <v>5139</v>
      </c>
      <c r="D242" s="10">
        <v>3111</v>
      </c>
      <c r="E242" s="2" t="s">
        <v>485</v>
      </c>
      <c r="F242" s="14">
        <v>0</v>
      </c>
      <c r="G242" s="13">
        <v>0.3</v>
      </c>
      <c r="H242" s="13">
        <v>0.2</v>
      </c>
      <c r="I242" s="271">
        <f t="shared" si="4"/>
        <v>66.66666666666667</v>
      </c>
    </row>
    <row r="243" spans="1:9" ht="12" customHeight="1">
      <c r="A243" s="10">
        <v>1555</v>
      </c>
      <c r="B243" s="10">
        <v>105</v>
      </c>
      <c r="C243" s="10">
        <v>5151</v>
      </c>
      <c r="D243" s="10">
        <v>3111</v>
      </c>
      <c r="E243" s="2" t="s">
        <v>381</v>
      </c>
      <c r="F243" s="14">
        <v>0</v>
      </c>
      <c r="G243" s="13">
        <v>77.2</v>
      </c>
      <c r="H243" s="13">
        <v>77.2</v>
      </c>
      <c r="I243" s="271">
        <f t="shared" si="4"/>
        <v>100</v>
      </c>
    </row>
    <row r="244" spans="1:9" ht="12" customHeight="1">
      <c r="A244" s="10">
        <v>1556</v>
      </c>
      <c r="B244" s="10">
        <v>105</v>
      </c>
      <c r="C244" s="10">
        <v>5152</v>
      </c>
      <c r="D244" s="10">
        <v>3111</v>
      </c>
      <c r="E244" s="2" t="s">
        <v>207</v>
      </c>
      <c r="F244" s="14">
        <v>0</v>
      </c>
      <c r="G244" s="13">
        <v>645.3</v>
      </c>
      <c r="H244" s="13">
        <v>645.3</v>
      </c>
      <c r="I244" s="271">
        <f t="shared" si="4"/>
        <v>100</v>
      </c>
    </row>
    <row r="245" spans="1:9" ht="12" customHeight="1">
      <c r="A245" s="10">
        <v>1557</v>
      </c>
      <c r="B245" s="10">
        <v>105</v>
      </c>
      <c r="C245" s="10">
        <v>5162</v>
      </c>
      <c r="D245" s="10">
        <v>3111</v>
      </c>
      <c r="E245" s="2" t="s">
        <v>542</v>
      </c>
      <c r="F245" s="14">
        <v>0</v>
      </c>
      <c r="G245" s="13">
        <v>23.3</v>
      </c>
      <c r="H245" s="13">
        <v>22.4</v>
      </c>
      <c r="I245" s="271">
        <f t="shared" si="4"/>
        <v>96.13733905579397</v>
      </c>
    </row>
    <row r="246" spans="1:9" ht="12" customHeight="1">
      <c r="A246" s="10">
        <v>1558</v>
      </c>
      <c r="B246" s="10">
        <v>105</v>
      </c>
      <c r="C246" s="10">
        <v>5169</v>
      </c>
      <c r="D246" s="10">
        <v>3111</v>
      </c>
      <c r="E246" s="2" t="s">
        <v>511</v>
      </c>
      <c r="F246" s="14">
        <v>0</v>
      </c>
      <c r="G246" s="13">
        <v>17.4</v>
      </c>
      <c r="H246" s="13">
        <v>17.4</v>
      </c>
      <c r="I246" s="271">
        <f t="shared" si="4"/>
        <v>100</v>
      </c>
    </row>
    <row r="247" spans="1:9" ht="12" customHeight="1">
      <c r="A247" s="10">
        <v>1559</v>
      </c>
      <c r="B247" s="10">
        <v>105</v>
      </c>
      <c r="C247" s="10">
        <v>5151</v>
      </c>
      <c r="D247" s="10">
        <v>3113</v>
      </c>
      <c r="E247" s="2" t="s">
        <v>381</v>
      </c>
      <c r="F247" s="14">
        <v>0</v>
      </c>
      <c r="G247" s="13">
        <v>5.1</v>
      </c>
      <c r="H247" s="13">
        <v>5.1</v>
      </c>
      <c r="I247" s="271">
        <f t="shared" si="4"/>
        <v>100</v>
      </c>
    </row>
    <row r="248" spans="1:9" ht="12" customHeight="1">
      <c r="A248" s="10">
        <v>1560</v>
      </c>
      <c r="B248" s="10">
        <v>105</v>
      </c>
      <c r="C248" s="10">
        <v>5154</v>
      </c>
      <c r="D248" s="10">
        <v>3113</v>
      </c>
      <c r="E248" s="2" t="s">
        <v>384</v>
      </c>
      <c r="F248" s="14">
        <v>0</v>
      </c>
      <c r="G248" s="13">
        <v>11.9</v>
      </c>
      <c r="H248" s="13">
        <v>11.9</v>
      </c>
      <c r="I248" s="271">
        <f t="shared" si="4"/>
        <v>100</v>
      </c>
    </row>
    <row r="249" spans="1:9" ht="12" customHeight="1">
      <c r="A249" s="10">
        <v>1561</v>
      </c>
      <c r="B249" s="10">
        <v>105</v>
      </c>
      <c r="C249" s="10">
        <v>5162</v>
      </c>
      <c r="D249" s="10">
        <v>3113</v>
      </c>
      <c r="E249" s="2" t="s">
        <v>542</v>
      </c>
      <c r="F249" s="14">
        <v>0</v>
      </c>
      <c r="G249" s="13">
        <v>8.8</v>
      </c>
      <c r="H249" s="13">
        <v>8.8</v>
      </c>
      <c r="I249" s="271">
        <f t="shared" si="4"/>
        <v>100</v>
      </c>
    </row>
    <row r="250" spans="1:9" ht="12" customHeight="1">
      <c r="A250" s="10">
        <v>1562</v>
      </c>
      <c r="B250" s="10">
        <v>105</v>
      </c>
      <c r="C250" s="10">
        <v>5169</v>
      </c>
      <c r="D250" s="10">
        <v>3113</v>
      </c>
      <c r="E250" s="2" t="s">
        <v>511</v>
      </c>
      <c r="F250" s="14">
        <v>0</v>
      </c>
      <c r="G250" s="13">
        <v>11</v>
      </c>
      <c r="H250" s="13">
        <v>11</v>
      </c>
      <c r="I250" s="271">
        <f t="shared" si="4"/>
        <v>100</v>
      </c>
    </row>
    <row r="251" spans="1:9" ht="12" customHeight="1">
      <c r="A251" s="10">
        <v>1563</v>
      </c>
      <c r="B251" s="10">
        <v>105</v>
      </c>
      <c r="C251" s="10">
        <v>5172</v>
      </c>
      <c r="D251" s="10">
        <v>3113</v>
      </c>
      <c r="E251" s="2" t="s">
        <v>328</v>
      </c>
      <c r="F251" s="14">
        <v>0</v>
      </c>
      <c r="G251" s="13">
        <v>7.5</v>
      </c>
      <c r="H251" s="13">
        <v>7.5</v>
      </c>
      <c r="I251" s="271">
        <f t="shared" si="4"/>
        <v>100</v>
      </c>
    </row>
    <row r="252" spans="1:9" ht="12" customHeight="1">
      <c r="A252" s="10">
        <v>1564</v>
      </c>
      <c r="B252" s="10">
        <v>105</v>
      </c>
      <c r="C252" s="10">
        <v>5151</v>
      </c>
      <c r="D252" s="10">
        <v>3141</v>
      </c>
      <c r="E252" s="2" t="s">
        <v>381</v>
      </c>
      <c r="F252" s="14">
        <v>0</v>
      </c>
      <c r="G252" s="13">
        <v>0.8</v>
      </c>
      <c r="H252" s="13">
        <v>0.8</v>
      </c>
      <c r="I252" s="271">
        <f t="shared" si="4"/>
        <v>100</v>
      </c>
    </row>
    <row r="253" spans="1:9" ht="12" customHeight="1">
      <c r="A253" s="10">
        <v>1565</v>
      </c>
      <c r="B253" s="10">
        <v>105</v>
      </c>
      <c r="C253" s="10">
        <v>5169</v>
      </c>
      <c r="D253" s="10">
        <v>3141</v>
      </c>
      <c r="E253" s="2" t="s">
        <v>511</v>
      </c>
      <c r="F253" s="14">
        <v>0</v>
      </c>
      <c r="G253" s="13">
        <v>0.6</v>
      </c>
      <c r="H253" s="13">
        <v>0.6</v>
      </c>
      <c r="I253" s="271">
        <f aca="true" t="shared" si="5" ref="I253:I327">(H253/G253)*100</f>
        <v>100</v>
      </c>
    </row>
    <row r="254" spans="1:9" ht="12" customHeight="1">
      <c r="A254" s="10">
        <v>1566</v>
      </c>
      <c r="B254" s="10">
        <v>105</v>
      </c>
      <c r="C254" s="10">
        <v>5171</v>
      </c>
      <c r="D254" s="10">
        <v>3141</v>
      </c>
      <c r="E254" s="2" t="s">
        <v>613</v>
      </c>
      <c r="F254" s="14">
        <v>0</v>
      </c>
      <c r="G254" s="13">
        <v>13.5</v>
      </c>
      <c r="H254" s="13">
        <v>13.5</v>
      </c>
      <c r="I254" s="271">
        <f t="shared" si="5"/>
        <v>100</v>
      </c>
    </row>
    <row r="255" spans="1:9" ht="12" customHeight="1">
      <c r="A255" s="10">
        <v>1567</v>
      </c>
      <c r="B255" s="10">
        <v>105</v>
      </c>
      <c r="C255" s="10">
        <v>5154</v>
      </c>
      <c r="D255" s="10">
        <v>3111</v>
      </c>
      <c r="E255" s="2" t="s">
        <v>384</v>
      </c>
      <c r="F255" s="14">
        <v>0</v>
      </c>
      <c r="G255" s="13">
        <v>39.4</v>
      </c>
      <c r="H255" s="13">
        <v>39.4</v>
      </c>
      <c r="I255" s="271">
        <f t="shared" si="5"/>
        <v>100</v>
      </c>
    </row>
    <row r="256" spans="1:9" ht="12" customHeight="1">
      <c r="A256" s="10">
        <v>1568</v>
      </c>
      <c r="B256" s="10">
        <v>105</v>
      </c>
      <c r="C256" s="10">
        <v>5171</v>
      </c>
      <c r="D256" s="10">
        <v>3111</v>
      </c>
      <c r="E256" s="2" t="s">
        <v>613</v>
      </c>
      <c r="F256" s="14">
        <v>0</v>
      </c>
      <c r="G256" s="13">
        <v>2.1</v>
      </c>
      <c r="H256" s="13">
        <v>2.1</v>
      </c>
      <c r="I256" s="271">
        <f t="shared" si="5"/>
        <v>100</v>
      </c>
    </row>
    <row r="257" spans="1:9" ht="12" customHeight="1">
      <c r="A257" s="10">
        <v>1574</v>
      </c>
      <c r="B257" s="10">
        <v>105</v>
      </c>
      <c r="C257" s="10">
        <v>5163</v>
      </c>
      <c r="D257" s="10">
        <v>3111</v>
      </c>
      <c r="E257" s="2" t="s">
        <v>486</v>
      </c>
      <c r="F257" s="14">
        <v>0</v>
      </c>
      <c r="G257" s="13">
        <v>0.4</v>
      </c>
      <c r="H257" s="13">
        <v>0.4</v>
      </c>
      <c r="I257" s="271">
        <f t="shared" si="5"/>
        <v>100</v>
      </c>
    </row>
    <row r="258" spans="1:9" ht="12" customHeight="1">
      <c r="A258" s="10">
        <v>1569</v>
      </c>
      <c r="B258" s="10">
        <v>105</v>
      </c>
      <c r="C258" s="10">
        <v>5131</v>
      </c>
      <c r="D258" s="10">
        <v>3113</v>
      </c>
      <c r="E258" s="2" t="s">
        <v>636</v>
      </c>
      <c r="F258" s="14">
        <v>0</v>
      </c>
      <c r="G258" s="13">
        <v>0.2</v>
      </c>
      <c r="H258" s="13">
        <v>0.2</v>
      </c>
      <c r="I258" s="271">
        <f t="shared" si="5"/>
        <v>100</v>
      </c>
    </row>
    <row r="259" spans="1:9" ht="12" customHeight="1">
      <c r="A259" s="10">
        <v>1575</v>
      </c>
      <c r="B259" s="10">
        <v>105</v>
      </c>
      <c r="C259" s="10">
        <v>5163</v>
      </c>
      <c r="D259" s="10">
        <v>3113</v>
      </c>
      <c r="E259" s="2" t="s">
        <v>486</v>
      </c>
      <c r="F259" s="14">
        <v>0</v>
      </c>
      <c r="G259" s="13">
        <v>0.1</v>
      </c>
      <c r="H259" s="13">
        <v>0.1</v>
      </c>
      <c r="I259" s="271">
        <f t="shared" si="5"/>
        <v>100</v>
      </c>
    </row>
    <row r="260" spans="1:9" ht="12" customHeight="1">
      <c r="A260" s="10">
        <v>1570</v>
      </c>
      <c r="B260" s="10">
        <v>105</v>
      </c>
      <c r="C260" s="10">
        <v>5152</v>
      </c>
      <c r="D260" s="10">
        <v>3141</v>
      </c>
      <c r="E260" s="2" t="s">
        <v>207</v>
      </c>
      <c r="F260" s="14">
        <v>0</v>
      </c>
      <c r="G260" s="13">
        <v>23.9</v>
      </c>
      <c r="H260" s="13">
        <v>23.9</v>
      </c>
      <c r="I260" s="271">
        <f t="shared" si="5"/>
        <v>100</v>
      </c>
    </row>
    <row r="261" spans="1:9" ht="12" customHeight="1">
      <c r="A261" s="10">
        <v>1571</v>
      </c>
      <c r="B261" s="10">
        <v>105</v>
      </c>
      <c r="C261" s="10">
        <v>5162</v>
      </c>
      <c r="D261" s="10">
        <v>3141</v>
      </c>
      <c r="E261" s="2" t="s">
        <v>542</v>
      </c>
      <c r="F261" s="14">
        <v>0</v>
      </c>
      <c r="G261" s="13">
        <v>3</v>
      </c>
      <c r="H261" s="13">
        <v>3</v>
      </c>
      <c r="I261" s="271">
        <f t="shared" si="5"/>
        <v>100</v>
      </c>
    </row>
    <row r="262" spans="1:9" ht="12" customHeight="1">
      <c r="A262" s="10">
        <v>1573</v>
      </c>
      <c r="B262" s="10">
        <v>105</v>
      </c>
      <c r="C262" s="10">
        <v>5163</v>
      </c>
      <c r="D262" s="10">
        <v>3141</v>
      </c>
      <c r="E262" s="2" t="s">
        <v>486</v>
      </c>
      <c r="F262" s="14">
        <v>0</v>
      </c>
      <c r="G262" s="13">
        <v>0.8</v>
      </c>
      <c r="H262" s="13">
        <v>0.8</v>
      </c>
      <c r="I262" s="271">
        <f t="shared" si="5"/>
        <v>100</v>
      </c>
    </row>
    <row r="263" spans="1:9" ht="12" customHeight="1">
      <c r="A263" s="10">
        <v>1583</v>
      </c>
      <c r="B263" s="10">
        <v>105</v>
      </c>
      <c r="C263" s="10">
        <v>5171</v>
      </c>
      <c r="D263" s="10">
        <v>3421</v>
      </c>
      <c r="E263" s="2" t="s">
        <v>245</v>
      </c>
      <c r="F263" s="14">
        <v>0</v>
      </c>
      <c r="G263" s="13">
        <v>1100</v>
      </c>
      <c r="H263" s="13">
        <v>1065</v>
      </c>
      <c r="I263" s="271">
        <f>(H263/G263)*100</f>
        <v>96.81818181818181</v>
      </c>
    </row>
    <row r="264" spans="1:9" ht="12" customHeight="1">
      <c r="A264" s="10">
        <v>1629</v>
      </c>
      <c r="B264" s="10">
        <v>105</v>
      </c>
      <c r="C264" s="10">
        <v>5171</v>
      </c>
      <c r="D264" s="10">
        <v>3639</v>
      </c>
      <c r="E264" s="2" t="s">
        <v>855</v>
      </c>
      <c r="F264" s="14">
        <v>0</v>
      </c>
      <c r="G264" s="13">
        <v>40.4</v>
      </c>
      <c r="H264" s="13">
        <v>40.3</v>
      </c>
      <c r="I264" s="271">
        <f>(H264/G264)*100</f>
        <v>99.75247524752476</v>
      </c>
    </row>
    <row r="265" spans="1:9" ht="12.75">
      <c r="A265" s="10">
        <v>1625</v>
      </c>
      <c r="B265" s="10">
        <v>105</v>
      </c>
      <c r="C265" s="10">
        <v>5229</v>
      </c>
      <c r="D265" s="10">
        <v>3419</v>
      </c>
      <c r="E265" s="2" t="s">
        <v>1739</v>
      </c>
      <c r="F265" s="13">
        <v>0</v>
      </c>
      <c r="G265" s="13">
        <v>700</v>
      </c>
      <c r="H265" s="13">
        <v>700</v>
      </c>
      <c r="I265" s="119">
        <f>(H265/G265)*100</f>
        <v>100</v>
      </c>
    </row>
    <row r="266" spans="1:9" ht="12" customHeight="1">
      <c r="A266" s="10">
        <v>1589</v>
      </c>
      <c r="B266" s="10">
        <v>105</v>
      </c>
      <c r="C266" s="10">
        <v>5909</v>
      </c>
      <c r="D266" s="10">
        <v>3113</v>
      </c>
      <c r="E266" s="2" t="s">
        <v>786</v>
      </c>
      <c r="F266" s="14">
        <v>0</v>
      </c>
      <c r="G266" s="13">
        <v>33</v>
      </c>
      <c r="H266" s="13">
        <v>32.6</v>
      </c>
      <c r="I266" s="271">
        <f>(H266/G266)*100</f>
        <v>98.7878787878788</v>
      </c>
    </row>
    <row r="267" spans="1:9" ht="12" customHeight="1">
      <c r="A267" s="33"/>
      <c r="B267" s="33" t="s">
        <v>326</v>
      </c>
      <c r="C267" s="33"/>
      <c r="D267" s="11"/>
      <c r="E267" s="17" t="s">
        <v>1606</v>
      </c>
      <c r="F267" s="19">
        <f>SUBTOTAL(9,F212:F266)</f>
        <v>16031</v>
      </c>
      <c r="G267" s="20">
        <f>SUBTOTAL(9,G212:G266)</f>
        <v>20127.8</v>
      </c>
      <c r="H267" s="20">
        <f>SUBTOTAL(9,H212:H266)</f>
        <v>20051.4</v>
      </c>
      <c r="I267" s="274">
        <f t="shared" si="5"/>
        <v>99.6204254811753</v>
      </c>
    </row>
    <row r="268" spans="1:9" ht="12" customHeight="1">
      <c r="A268" s="10">
        <v>1175</v>
      </c>
      <c r="B268" s="10" t="s">
        <v>151</v>
      </c>
      <c r="C268" s="10" t="s">
        <v>523</v>
      </c>
      <c r="D268" s="10" t="s">
        <v>544</v>
      </c>
      <c r="E268" s="2" t="s">
        <v>545</v>
      </c>
      <c r="F268" s="14">
        <v>95</v>
      </c>
      <c r="G268" s="13">
        <v>95</v>
      </c>
      <c r="H268" s="13">
        <v>94.7</v>
      </c>
      <c r="I268" s="271">
        <f t="shared" si="5"/>
        <v>99.6842105263158</v>
      </c>
    </row>
    <row r="269" spans="1:9" ht="12" customHeight="1">
      <c r="A269" s="10">
        <v>1176</v>
      </c>
      <c r="B269" s="10" t="s">
        <v>151</v>
      </c>
      <c r="C269" s="10" t="s">
        <v>370</v>
      </c>
      <c r="D269" s="10" t="s">
        <v>544</v>
      </c>
      <c r="E269" s="2" t="s">
        <v>23</v>
      </c>
      <c r="F269" s="14">
        <v>18</v>
      </c>
      <c r="G269" s="13">
        <v>18</v>
      </c>
      <c r="H269" s="13">
        <v>15.6</v>
      </c>
      <c r="I269" s="271">
        <f t="shared" si="5"/>
        <v>86.66666666666667</v>
      </c>
    </row>
    <row r="270" spans="1:9" ht="12" customHeight="1">
      <c r="A270" s="10">
        <v>1177</v>
      </c>
      <c r="B270" s="10" t="s">
        <v>151</v>
      </c>
      <c r="C270" s="10" t="s">
        <v>371</v>
      </c>
      <c r="D270" s="10" t="s">
        <v>544</v>
      </c>
      <c r="E270" s="2" t="s">
        <v>1325</v>
      </c>
      <c r="F270" s="14">
        <v>7</v>
      </c>
      <c r="G270" s="13">
        <v>7</v>
      </c>
      <c r="H270" s="13">
        <v>0.1</v>
      </c>
      <c r="I270" s="271">
        <f t="shared" si="5"/>
        <v>1.4285714285714286</v>
      </c>
    </row>
    <row r="271" spans="1:9" ht="12" customHeight="1">
      <c r="A271" s="10">
        <v>1178</v>
      </c>
      <c r="B271" s="10" t="s">
        <v>151</v>
      </c>
      <c r="C271" s="10" t="s">
        <v>372</v>
      </c>
      <c r="D271" s="10" t="s">
        <v>544</v>
      </c>
      <c r="E271" s="2" t="s">
        <v>546</v>
      </c>
      <c r="F271" s="14">
        <v>5</v>
      </c>
      <c r="G271" s="13">
        <v>5</v>
      </c>
      <c r="H271" s="13">
        <v>0</v>
      </c>
      <c r="I271" s="271">
        <f t="shared" si="5"/>
        <v>0</v>
      </c>
    </row>
    <row r="272" spans="1:9" ht="12" customHeight="1">
      <c r="A272" s="10">
        <v>1179</v>
      </c>
      <c r="B272" s="10" t="s">
        <v>151</v>
      </c>
      <c r="C272" s="10" t="s">
        <v>373</v>
      </c>
      <c r="D272" s="10" t="s">
        <v>544</v>
      </c>
      <c r="E272" s="2" t="s">
        <v>30</v>
      </c>
      <c r="F272" s="14">
        <v>20</v>
      </c>
      <c r="G272" s="13">
        <v>20</v>
      </c>
      <c r="H272" s="13">
        <v>17.5</v>
      </c>
      <c r="I272" s="271">
        <f t="shared" si="5"/>
        <v>87.5</v>
      </c>
    </row>
    <row r="273" spans="1:9" ht="12" customHeight="1">
      <c r="A273" s="10">
        <v>1180</v>
      </c>
      <c r="B273" s="10">
        <v>106</v>
      </c>
      <c r="C273" s="10">
        <v>5136</v>
      </c>
      <c r="D273" s="10">
        <v>4341</v>
      </c>
      <c r="E273" s="9" t="s">
        <v>547</v>
      </c>
      <c r="F273" s="14">
        <v>5</v>
      </c>
      <c r="G273" s="13">
        <v>3</v>
      </c>
      <c r="H273" s="13">
        <v>2.8</v>
      </c>
      <c r="I273" s="271">
        <f t="shared" si="5"/>
        <v>93.33333333333333</v>
      </c>
    </row>
    <row r="274" spans="1:9" ht="12" customHeight="1">
      <c r="A274" s="10">
        <v>1181</v>
      </c>
      <c r="B274" s="10" t="s">
        <v>151</v>
      </c>
      <c r="C274" s="10" t="s">
        <v>375</v>
      </c>
      <c r="D274" s="10" t="s">
        <v>544</v>
      </c>
      <c r="E274" s="2" t="s">
        <v>1686</v>
      </c>
      <c r="F274" s="14">
        <v>17</v>
      </c>
      <c r="G274" s="13">
        <v>140</v>
      </c>
      <c r="H274" s="13">
        <v>129.4</v>
      </c>
      <c r="I274" s="271">
        <f t="shared" si="5"/>
        <v>92.42857142857144</v>
      </c>
    </row>
    <row r="275" spans="1:9" ht="12" customHeight="1">
      <c r="A275" s="10">
        <v>1182</v>
      </c>
      <c r="B275" s="10">
        <v>106</v>
      </c>
      <c r="C275" s="10">
        <v>5137</v>
      </c>
      <c r="D275" s="10">
        <v>4341</v>
      </c>
      <c r="E275" s="2" t="s">
        <v>1687</v>
      </c>
      <c r="F275" s="14">
        <v>30</v>
      </c>
      <c r="G275" s="13">
        <v>40</v>
      </c>
      <c r="H275" s="13">
        <v>39.1</v>
      </c>
      <c r="I275" s="271">
        <f t="shared" si="5"/>
        <v>97.75</v>
      </c>
    </row>
    <row r="276" spans="1:9" ht="12" customHeight="1">
      <c r="A276" s="10">
        <v>1183</v>
      </c>
      <c r="B276" s="10" t="s">
        <v>151</v>
      </c>
      <c r="C276" s="10" t="s">
        <v>376</v>
      </c>
      <c r="D276" s="10" t="s">
        <v>544</v>
      </c>
      <c r="E276" s="2" t="s">
        <v>485</v>
      </c>
      <c r="F276" s="14">
        <v>15</v>
      </c>
      <c r="G276" s="13">
        <v>15</v>
      </c>
      <c r="H276" s="13">
        <v>12.6</v>
      </c>
      <c r="I276" s="271">
        <f t="shared" si="5"/>
        <v>84</v>
      </c>
    </row>
    <row r="277" spans="1:9" ht="12" customHeight="1">
      <c r="A277" s="10">
        <v>1184</v>
      </c>
      <c r="B277" s="10">
        <v>106</v>
      </c>
      <c r="C277" s="10">
        <v>5139</v>
      </c>
      <c r="D277" s="10">
        <v>4341</v>
      </c>
      <c r="E277" s="2" t="s">
        <v>246</v>
      </c>
      <c r="F277" s="14">
        <v>15</v>
      </c>
      <c r="G277" s="13">
        <v>7</v>
      </c>
      <c r="H277" s="13">
        <v>6.9</v>
      </c>
      <c r="I277" s="271">
        <f t="shared" si="5"/>
        <v>98.57142857142858</v>
      </c>
    </row>
    <row r="278" spans="1:9" ht="12" customHeight="1">
      <c r="A278" s="10">
        <v>1185</v>
      </c>
      <c r="B278" s="10" t="s">
        <v>151</v>
      </c>
      <c r="C278" s="10" t="s">
        <v>380</v>
      </c>
      <c r="D278" s="10" t="s">
        <v>544</v>
      </c>
      <c r="E278" s="2" t="s">
        <v>381</v>
      </c>
      <c r="F278" s="14">
        <v>12</v>
      </c>
      <c r="G278" s="13">
        <v>12</v>
      </c>
      <c r="H278" s="13">
        <v>7</v>
      </c>
      <c r="I278" s="271">
        <f t="shared" si="5"/>
        <v>58.333333333333336</v>
      </c>
    </row>
    <row r="279" spans="1:9" ht="12" customHeight="1">
      <c r="A279" s="10">
        <v>1186</v>
      </c>
      <c r="B279" s="10">
        <v>106</v>
      </c>
      <c r="C279" s="10">
        <v>5151</v>
      </c>
      <c r="D279" s="10">
        <v>4341</v>
      </c>
      <c r="E279" s="2" t="s">
        <v>247</v>
      </c>
      <c r="F279" s="14">
        <v>85</v>
      </c>
      <c r="G279" s="13">
        <v>90</v>
      </c>
      <c r="H279" s="13">
        <v>75.3</v>
      </c>
      <c r="I279" s="271">
        <f t="shared" si="5"/>
        <v>83.66666666666667</v>
      </c>
    </row>
    <row r="280" spans="1:9" ht="12" customHeight="1">
      <c r="A280" s="10">
        <v>1187</v>
      </c>
      <c r="B280" s="10" t="s">
        <v>151</v>
      </c>
      <c r="C280" s="10" t="s">
        <v>382</v>
      </c>
      <c r="D280" s="10" t="s">
        <v>544</v>
      </c>
      <c r="E280" s="2" t="s">
        <v>207</v>
      </c>
      <c r="F280" s="14">
        <v>180</v>
      </c>
      <c r="G280" s="13">
        <v>180</v>
      </c>
      <c r="H280" s="13">
        <v>101.9</v>
      </c>
      <c r="I280" s="271">
        <f t="shared" si="5"/>
        <v>56.611111111111114</v>
      </c>
    </row>
    <row r="281" spans="1:9" ht="12" customHeight="1">
      <c r="A281" s="10">
        <v>1188</v>
      </c>
      <c r="B281" s="10" t="s">
        <v>151</v>
      </c>
      <c r="C281" s="10" t="s">
        <v>548</v>
      </c>
      <c r="D281" s="10" t="s">
        <v>544</v>
      </c>
      <c r="E281" s="2" t="s">
        <v>539</v>
      </c>
      <c r="F281" s="14">
        <v>50</v>
      </c>
      <c r="G281" s="13">
        <v>44</v>
      </c>
      <c r="H281" s="13">
        <v>21.3</v>
      </c>
      <c r="I281" s="271">
        <f t="shared" si="5"/>
        <v>48.409090909090914</v>
      </c>
    </row>
    <row r="282" spans="1:9" ht="12" customHeight="1">
      <c r="A282" s="10">
        <v>1189</v>
      </c>
      <c r="B282" s="10">
        <v>106</v>
      </c>
      <c r="C282" s="10">
        <v>5153</v>
      </c>
      <c r="D282" s="10">
        <v>4341</v>
      </c>
      <c r="E282" s="2" t="s">
        <v>248</v>
      </c>
      <c r="F282" s="14">
        <v>150</v>
      </c>
      <c r="G282" s="13">
        <v>139</v>
      </c>
      <c r="H282" s="13">
        <v>129</v>
      </c>
      <c r="I282" s="271">
        <f t="shared" si="5"/>
        <v>92.80575539568345</v>
      </c>
    </row>
    <row r="283" spans="1:9" ht="12" customHeight="1">
      <c r="A283" s="10">
        <v>1190</v>
      </c>
      <c r="B283" s="10" t="s">
        <v>151</v>
      </c>
      <c r="C283" s="10" t="s">
        <v>383</v>
      </c>
      <c r="D283" s="10" t="s">
        <v>544</v>
      </c>
      <c r="E283" s="2" t="s">
        <v>384</v>
      </c>
      <c r="F283" s="14">
        <v>45</v>
      </c>
      <c r="G283" s="13">
        <v>45</v>
      </c>
      <c r="H283" s="13">
        <v>31.8</v>
      </c>
      <c r="I283" s="271">
        <f t="shared" si="5"/>
        <v>70.66666666666667</v>
      </c>
    </row>
    <row r="284" spans="1:9" ht="12" customHeight="1">
      <c r="A284" s="10">
        <v>1191</v>
      </c>
      <c r="B284" s="10">
        <v>106</v>
      </c>
      <c r="C284" s="10">
        <v>5154</v>
      </c>
      <c r="D284" s="10">
        <v>4341</v>
      </c>
      <c r="E284" s="2" t="s">
        <v>249</v>
      </c>
      <c r="F284" s="14">
        <v>60</v>
      </c>
      <c r="G284" s="13">
        <v>65</v>
      </c>
      <c r="H284" s="13">
        <v>61</v>
      </c>
      <c r="I284" s="271">
        <f t="shared" si="5"/>
        <v>93.84615384615384</v>
      </c>
    </row>
    <row r="285" spans="1:9" ht="12" customHeight="1">
      <c r="A285" s="10">
        <v>1192</v>
      </c>
      <c r="B285" s="10" t="s">
        <v>151</v>
      </c>
      <c r="C285" s="10" t="s">
        <v>390</v>
      </c>
      <c r="D285" s="10" t="s">
        <v>544</v>
      </c>
      <c r="E285" s="2" t="s">
        <v>542</v>
      </c>
      <c r="F285" s="14">
        <v>16</v>
      </c>
      <c r="G285" s="13">
        <v>16</v>
      </c>
      <c r="H285" s="13">
        <v>5.4</v>
      </c>
      <c r="I285" s="271">
        <f t="shared" si="5"/>
        <v>33.75</v>
      </c>
    </row>
    <row r="286" spans="1:9" ht="12" customHeight="1">
      <c r="A286" s="10">
        <v>1193</v>
      </c>
      <c r="B286" s="10">
        <v>106</v>
      </c>
      <c r="C286" s="10">
        <v>5162</v>
      </c>
      <c r="D286" s="10">
        <v>4341</v>
      </c>
      <c r="E286" s="2" t="s">
        <v>250</v>
      </c>
      <c r="F286" s="14">
        <v>20</v>
      </c>
      <c r="G286" s="13">
        <v>24</v>
      </c>
      <c r="H286" s="13">
        <v>23.6</v>
      </c>
      <c r="I286" s="271">
        <f t="shared" si="5"/>
        <v>98.33333333333334</v>
      </c>
    </row>
    <row r="287" spans="1:9" ht="12" customHeight="1">
      <c r="A287" s="10">
        <v>1194</v>
      </c>
      <c r="B287" s="10" t="s">
        <v>151</v>
      </c>
      <c r="C287" s="10" t="s">
        <v>391</v>
      </c>
      <c r="D287" s="10" t="s">
        <v>544</v>
      </c>
      <c r="E287" s="2" t="s">
        <v>58</v>
      </c>
      <c r="F287" s="14">
        <v>300</v>
      </c>
      <c r="G287" s="13">
        <v>300</v>
      </c>
      <c r="H287" s="13">
        <v>297</v>
      </c>
      <c r="I287" s="271">
        <f t="shared" si="5"/>
        <v>99</v>
      </c>
    </row>
    <row r="288" spans="1:9" ht="12" customHeight="1">
      <c r="A288" s="10">
        <v>1195</v>
      </c>
      <c r="B288" s="10" t="s">
        <v>151</v>
      </c>
      <c r="C288" s="10" t="s">
        <v>396</v>
      </c>
      <c r="D288" s="10">
        <v>3541</v>
      </c>
      <c r="E288" s="2" t="s">
        <v>251</v>
      </c>
      <c r="F288" s="14">
        <v>6</v>
      </c>
      <c r="G288" s="13">
        <v>7</v>
      </c>
      <c r="H288" s="13">
        <v>6.9</v>
      </c>
      <c r="I288" s="271">
        <f t="shared" si="5"/>
        <v>98.57142857142858</v>
      </c>
    </row>
    <row r="289" spans="1:9" ht="12" customHeight="1">
      <c r="A289" s="10">
        <v>1196</v>
      </c>
      <c r="B289" s="10" t="s">
        <v>151</v>
      </c>
      <c r="C289" s="10" t="s">
        <v>396</v>
      </c>
      <c r="D289" s="10" t="s">
        <v>544</v>
      </c>
      <c r="E289" s="2" t="s">
        <v>1700</v>
      </c>
      <c r="F289" s="14">
        <v>60</v>
      </c>
      <c r="G289" s="13">
        <v>60</v>
      </c>
      <c r="H289" s="13">
        <v>57.5</v>
      </c>
      <c r="I289" s="271">
        <f t="shared" si="5"/>
        <v>95.83333333333334</v>
      </c>
    </row>
    <row r="290" spans="1:9" ht="12" customHeight="1">
      <c r="A290" s="10">
        <v>1197</v>
      </c>
      <c r="B290" s="10" t="s">
        <v>151</v>
      </c>
      <c r="C290" s="10" t="s">
        <v>396</v>
      </c>
      <c r="D290" s="10" t="s">
        <v>544</v>
      </c>
      <c r="E290" s="2" t="s">
        <v>401</v>
      </c>
      <c r="F290" s="14">
        <v>15</v>
      </c>
      <c r="G290" s="13">
        <v>22</v>
      </c>
      <c r="H290" s="13">
        <v>21.7</v>
      </c>
      <c r="I290" s="271">
        <f t="shared" si="5"/>
        <v>98.63636363636363</v>
      </c>
    </row>
    <row r="291" spans="1:9" ht="12" customHeight="1">
      <c r="A291" s="10">
        <v>1198</v>
      </c>
      <c r="B291" s="10">
        <v>106</v>
      </c>
      <c r="C291" s="10">
        <v>5169</v>
      </c>
      <c r="D291" s="10">
        <v>4319</v>
      </c>
      <c r="E291" s="2" t="s">
        <v>252</v>
      </c>
      <c r="F291" s="14">
        <v>50</v>
      </c>
      <c r="G291" s="13">
        <v>49</v>
      </c>
      <c r="H291" s="13">
        <v>48.8</v>
      </c>
      <c r="I291" s="271">
        <f t="shared" si="5"/>
        <v>99.59183673469387</v>
      </c>
    </row>
    <row r="292" spans="1:9" ht="12" customHeight="1">
      <c r="A292" s="10">
        <v>1199</v>
      </c>
      <c r="B292" s="10">
        <v>106</v>
      </c>
      <c r="C292" s="10">
        <v>5169</v>
      </c>
      <c r="D292" s="10">
        <v>4341</v>
      </c>
      <c r="E292" s="2" t="s">
        <v>253</v>
      </c>
      <c r="F292" s="14">
        <v>8</v>
      </c>
      <c r="G292" s="13">
        <v>10</v>
      </c>
      <c r="H292" s="13">
        <v>9.1</v>
      </c>
      <c r="I292" s="271">
        <f t="shared" si="5"/>
        <v>90.99999999999999</v>
      </c>
    </row>
    <row r="293" spans="1:9" ht="12" customHeight="1">
      <c r="A293" s="10">
        <v>1200</v>
      </c>
      <c r="B293" s="10" t="s">
        <v>151</v>
      </c>
      <c r="C293" s="10" t="s">
        <v>396</v>
      </c>
      <c r="D293" s="10" t="s">
        <v>549</v>
      </c>
      <c r="E293" s="2" t="s">
        <v>550</v>
      </c>
      <c r="F293" s="14">
        <v>9</v>
      </c>
      <c r="G293" s="13">
        <v>9</v>
      </c>
      <c r="H293" s="13">
        <v>5.2</v>
      </c>
      <c r="I293" s="271">
        <f t="shared" si="5"/>
        <v>57.777777777777786</v>
      </c>
    </row>
    <row r="294" spans="1:9" ht="12" customHeight="1">
      <c r="A294" s="10">
        <v>1201</v>
      </c>
      <c r="B294" s="10" t="s">
        <v>151</v>
      </c>
      <c r="C294" s="10" t="s">
        <v>402</v>
      </c>
      <c r="D294" s="10" t="s">
        <v>544</v>
      </c>
      <c r="E294" s="2" t="s">
        <v>254</v>
      </c>
      <c r="F294" s="14">
        <v>70</v>
      </c>
      <c r="G294" s="13">
        <v>70</v>
      </c>
      <c r="H294" s="13">
        <v>64.5</v>
      </c>
      <c r="I294" s="271">
        <f t="shared" si="5"/>
        <v>92.14285714285714</v>
      </c>
    </row>
    <row r="295" spans="1:9" ht="12" customHeight="1">
      <c r="A295" s="10">
        <v>1202</v>
      </c>
      <c r="B295" s="10">
        <v>106</v>
      </c>
      <c r="C295" s="10">
        <v>5171</v>
      </c>
      <c r="D295" s="10">
        <v>4341</v>
      </c>
      <c r="E295" s="2" t="s">
        <v>555</v>
      </c>
      <c r="F295" s="14">
        <v>7</v>
      </c>
      <c r="G295" s="13">
        <v>1</v>
      </c>
      <c r="H295" s="13">
        <v>0</v>
      </c>
      <c r="I295" s="271">
        <f t="shared" si="5"/>
        <v>0</v>
      </c>
    </row>
    <row r="296" spans="1:9" ht="12" customHeight="1">
      <c r="A296" s="10">
        <v>1203</v>
      </c>
      <c r="B296" s="10" t="s">
        <v>151</v>
      </c>
      <c r="C296" s="10" t="s">
        <v>408</v>
      </c>
      <c r="D296" s="10" t="s">
        <v>544</v>
      </c>
      <c r="E296" s="2" t="s">
        <v>556</v>
      </c>
      <c r="F296" s="14">
        <v>20</v>
      </c>
      <c r="G296" s="13">
        <v>20</v>
      </c>
      <c r="H296" s="13">
        <v>14.4</v>
      </c>
      <c r="I296" s="271">
        <f t="shared" si="5"/>
        <v>72</v>
      </c>
    </row>
    <row r="297" spans="1:9" ht="12" customHeight="1">
      <c r="A297" s="10">
        <v>1204</v>
      </c>
      <c r="B297" s="10" t="s">
        <v>151</v>
      </c>
      <c r="C297" s="10" t="s">
        <v>557</v>
      </c>
      <c r="D297" s="10" t="s">
        <v>544</v>
      </c>
      <c r="E297" s="2" t="s">
        <v>558</v>
      </c>
      <c r="F297" s="14">
        <v>100</v>
      </c>
      <c r="G297" s="13">
        <v>212</v>
      </c>
      <c r="H297" s="13">
        <v>212</v>
      </c>
      <c r="I297" s="271">
        <f t="shared" si="5"/>
        <v>100</v>
      </c>
    </row>
    <row r="298" spans="1:9" ht="12" customHeight="1">
      <c r="A298" s="10">
        <v>1205</v>
      </c>
      <c r="B298" s="10" t="s">
        <v>151</v>
      </c>
      <c r="C298" s="10" t="s">
        <v>559</v>
      </c>
      <c r="D298" s="10" t="s">
        <v>544</v>
      </c>
      <c r="E298" s="1" t="s">
        <v>1338</v>
      </c>
      <c r="F298" s="14">
        <v>500</v>
      </c>
      <c r="G298" s="13">
        <v>500</v>
      </c>
      <c r="H298" s="13">
        <v>500</v>
      </c>
      <c r="I298" s="271">
        <f t="shared" si="5"/>
        <v>100</v>
      </c>
    </row>
    <row r="299" spans="1:9" ht="12" customHeight="1">
      <c r="A299" s="10">
        <v>1206</v>
      </c>
      <c r="B299" s="10" t="s">
        <v>151</v>
      </c>
      <c r="C299" s="10" t="s">
        <v>560</v>
      </c>
      <c r="D299" s="10" t="s">
        <v>154</v>
      </c>
      <c r="E299" s="2" t="s">
        <v>1590</v>
      </c>
      <c r="F299" s="14">
        <v>1910</v>
      </c>
      <c r="G299" s="13">
        <v>1910</v>
      </c>
      <c r="H299" s="13">
        <v>1910</v>
      </c>
      <c r="I299" s="271">
        <f t="shared" si="5"/>
        <v>100</v>
      </c>
    </row>
    <row r="300" spans="1:9" ht="12" customHeight="1">
      <c r="A300" s="10">
        <v>1207</v>
      </c>
      <c r="B300" s="10" t="s">
        <v>151</v>
      </c>
      <c r="C300" s="10" t="s">
        <v>483</v>
      </c>
      <c r="D300" s="10" t="s">
        <v>544</v>
      </c>
      <c r="E300" s="2" t="s">
        <v>1739</v>
      </c>
      <c r="F300" s="14">
        <v>540</v>
      </c>
      <c r="G300" s="13">
        <v>528</v>
      </c>
      <c r="H300" s="13">
        <v>528</v>
      </c>
      <c r="I300" s="271">
        <f t="shared" si="5"/>
        <v>100</v>
      </c>
    </row>
    <row r="301" spans="1:9" ht="12" customHeight="1">
      <c r="A301" s="10">
        <v>1208</v>
      </c>
      <c r="B301" s="10" t="s">
        <v>151</v>
      </c>
      <c r="C301" s="10" t="s">
        <v>483</v>
      </c>
      <c r="D301" s="10" t="s">
        <v>544</v>
      </c>
      <c r="E301" s="2" t="s">
        <v>1739</v>
      </c>
      <c r="F301" s="14">
        <v>1750</v>
      </c>
      <c r="G301" s="13">
        <v>1527</v>
      </c>
      <c r="H301" s="13">
        <v>1427</v>
      </c>
      <c r="I301" s="271">
        <f t="shared" si="5"/>
        <v>93.45121152586772</v>
      </c>
    </row>
    <row r="302" spans="1:9" ht="12" customHeight="1">
      <c r="A302" s="10">
        <v>1608</v>
      </c>
      <c r="B302" s="10" t="s">
        <v>151</v>
      </c>
      <c r="C302" s="10" t="s">
        <v>483</v>
      </c>
      <c r="D302" s="10">
        <v>3533</v>
      </c>
      <c r="E302" s="2" t="s">
        <v>1739</v>
      </c>
      <c r="F302" s="14">
        <v>0</v>
      </c>
      <c r="G302" s="13">
        <v>1215</v>
      </c>
      <c r="H302" s="13">
        <v>1215</v>
      </c>
      <c r="I302" s="271">
        <f t="shared" si="5"/>
        <v>100</v>
      </c>
    </row>
    <row r="303" spans="1:9" ht="12" customHeight="1">
      <c r="A303" s="10">
        <v>1209</v>
      </c>
      <c r="B303" s="10" t="s">
        <v>151</v>
      </c>
      <c r="C303" s="10" t="s">
        <v>561</v>
      </c>
      <c r="D303" s="10">
        <v>4179</v>
      </c>
      <c r="E303" s="2" t="s">
        <v>563</v>
      </c>
      <c r="F303" s="14">
        <v>7563</v>
      </c>
      <c r="G303" s="13">
        <v>13470</v>
      </c>
      <c r="H303" s="13">
        <v>14031.9</v>
      </c>
      <c r="I303" s="271">
        <f t="shared" si="5"/>
        <v>104.17149220489978</v>
      </c>
    </row>
    <row r="304" spans="1:9" ht="12" customHeight="1">
      <c r="A304" s="10">
        <v>1210</v>
      </c>
      <c r="B304" s="10" t="s">
        <v>151</v>
      </c>
      <c r="C304" s="10" t="s">
        <v>561</v>
      </c>
      <c r="D304" s="10">
        <v>4179</v>
      </c>
      <c r="E304" s="2" t="s">
        <v>563</v>
      </c>
      <c r="F304" s="14">
        <v>13909</v>
      </c>
      <c r="G304" s="13">
        <v>19409</v>
      </c>
      <c r="H304" s="13">
        <v>19712.1</v>
      </c>
      <c r="I304" s="271">
        <f t="shared" si="5"/>
        <v>101.56164665876655</v>
      </c>
    </row>
    <row r="305" spans="1:9" ht="12" customHeight="1">
      <c r="A305" s="10">
        <v>1211</v>
      </c>
      <c r="B305" s="10" t="s">
        <v>151</v>
      </c>
      <c r="C305" s="10" t="s">
        <v>561</v>
      </c>
      <c r="D305" s="10" t="s">
        <v>562</v>
      </c>
      <c r="E305" s="2" t="s">
        <v>563</v>
      </c>
      <c r="F305" s="14">
        <v>20328</v>
      </c>
      <c r="G305" s="13">
        <v>17328</v>
      </c>
      <c r="H305" s="13">
        <v>16919.3</v>
      </c>
      <c r="I305" s="271">
        <f t="shared" si="5"/>
        <v>97.64138965835642</v>
      </c>
    </row>
    <row r="306" spans="1:9" ht="12" customHeight="1">
      <c r="A306" s="33"/>
      <c r="B306" s="33" t="s">
        <v>564</v>
      </c>
      <c r="C306" s="33"/>
      <c r="D306" s="11"/>
      <c r="E306" s="17" t="s">
        <v>1607</v>
      </c>
      <c r="F306" s="19">
        <f>SUBTOTAL(9,F268:F305)</f>
        <v>47990</v>
      </c>
      <c r="G306" s="20">
        <f>SUBTOTAL(9,G268:G305)</f>
        <v>57612</v>
      </c>
      <c r="H306" s="20">
        <f>SUBTOTAL(9,H268:H305)</f>
        <v>57755.399999999994</v>
      </c>
      <c r="I306" s="274">
        <f t="shared" si="5"/>
        <v>100.2489064778171</v>
      </c>
    </row>
    <row r="307" spans="1:9" ht="12" customHeight="1">
      <c r="A307" s="10">
        <v>1212</v>
      </c>
      <c r="B307" s="10" t="s">
        <v>127</v>
      </c>
      <c r="C307" s="10" t="s">
        <v>573</v>
      </c>
      <c r="D307" s="10">
        <v>5512</v>
      </c>
      <c r="E307" s="2" t="s">
        <v>574</v>
      </c>
      <c r="F307" s="14">
        <v>5</v>
      </c>
      <c r="G307" s="13">
        <v>1</v>
      </c>
      <c r="H307" s="13">
        <v>0</v>
      </c>
      <c r="I307" s="271">
        <f t="shared" si="5"/>
        <v>0</v>
      </c>
    </row>
    <row r="308" spans="1:9" ht="12" customHeight="1">
      <c r="A308" s="10">
        <v>1213</v>
      </c>
      <c r="B308" s="10" t="s">
        <v>127</v>
      </c>
      <c r="C308" s="10" t="s">
        <v>573</v>
      </c>
      <c r="D308" s="10" t="s">
        <v>570</v>
      </c>
      <c r="E308" s="2" t="s">
        <v>574</v>
      </c>
      <c r="F308" s="14">
        <v>5</v>
      </c>
      <c r="G308" s="13">
        <v>5</v>
      </c>
      <c r="H308" s="13">
        <v>0.8</v>
      </c>
      <c r="I308" s="271">
        <f t="shared" si="5"/>
        <v>16</v>
      </c>
    </row>
    <row r="309" spans="1:9" ht="12" customHeight="1">
      <c r="A309" s="10">
        <v>1214</v>
      </c>
      <c r="B309" s="10" t="s">
        <v>127</v>
      </c>
      <c r="C309" s="10" t="s">
        <v>372</v>
      </c>
      <c r="D309" s="10">
        <v>5512</v>
      </c>
      <c r="E309" s="2" t="s">
        <v>546</v>
      </c>
      <c r="F309" s="14">
        <v>19</v>
      </c>
      <c r="G309" s="13">
        <v>20</v>
      </c>
      <c r="H309" s="13">
        <v>19.6</v>
      </c>
      <c r="I309" s="271">
        <f t="shared" si="5"/>
        <v>98.00000000000001</v>
      </c>
    </row>
    <row r="310" spans="1:9" ht="12" customHeight="1">
      <c r="A310" s="10">
        <v>1215</v>
      </c>
      <c r="B310" s="10" t="s">
        <v>127</v>
      </c>
      <c r="C310" s="10" t="s">
        <v>372</v>
      </c>
      <c r="D310" s="10" t="s">
        <v>570</v>
      </c>
      <c r="E310" s="2" t="s">
        <v>546</v>
      </c>
      <c r="F310" s="14">
        <v>48</v>
      </c>
      <c r="G310" s="13">
        <v>38</v>
      </c>
      <c r="H310" s="13">
        <v>21.5</v>
      </c>
      <c r="I310" s="271">
        <f t="shared" si="5"/>
        <v>56.57894736842105</v>
      </c>
    </row>
    <row r="311" spans="1:9" ht="12" customHeight="1">
      <c r="A311" s="10">
        <v>1216</v>
      </c>
      <c r="B311" s="10" t="s">
        <v>127</v>
      </c>
      <c r="C311" s="10" t="s">
        <v>373</v>
      </c>
      <c r="D311" s="10" t="s">
        <v>570</v>
      </c>
      <c r="E311" s="9" t="s">
        <v>547</v>
      </c>
      <c r="F311" s="14">
        <v>1235</v>
      </c>
      <c r="G311" s="13">
        <v>1391</v>
      </c>
      <c r="H311" s="13">
        <v>1350.1</v>
      </c>
      <c r="I311" s="271">
        <f t="shared" si="5"/>
        <v>97.05966930265994</v>
      </c>
    </row>
    <row r="312" spans="1:9" ht="12" customHeight="1">
      <c r="A312" s="10">
        <v>1217</v>
      </c>
      <c r="B312" s="10" t="s">
        <v>127</v>
      </c>
      <c r="C312" s="10" t="s">
        <v>375</v>
      </c>
      <c r="D312" s="10">
        <v>1014</v>
      </c>
      <c r="E312" s="2" t="s">
        <v>1688</v>
      </c>
      <c r="F312" s="14">
        <v>5</v>
      </c>
      <c r="G312" s="13">
        <v>25.6</v>
      </c>
      <c r="H312" s="13">
        <v>4.8</v>
      </c>
      <c r="I312" s="271">
        <f t="shared" si="5"/>
        <v>18.749999999999996</v>
      </c>
    </row>
    <row r="313" spans="1:9" ht="12" customHeight="1">
      <c r="A313" s="10">
        <v>1218</v>
      </c>
      <c r="B313" s="10" t="s">
        <v>127</v>
      </c>
      <c r="C313" s="10" t="s">
        <v>375</v>
      </c>
      <c r="D313" s="10">
        <v>5512</v>
      </c>
      <c r="E313" s="2" t="s">
        <v>1689</v>
      </c>
      <c r="F313" s="14">
        <v>5</v>
      </c>
      <c r="G313" s="13">
        <v>2</v>
      </c>
      <c r="H313" s="13">
        <v>0</v>
      </c>
      <c r="I313" s="271">
        <f t="shared" si="5"/>
        <v>0</v>
      </c>
    </row>
    <row r="314" spans="1:9" ht="12" customHeight="1">
      <c r="A314" s="10">
        <v>1219</v>
      </c>
      <c r="B314" s="10" t="s">
        <v>127</v>
      </c>
      <c r="C314" s="10" t="s">
        <v>375</v>
      </c>
      <c r="D314" s="10">
        <v>6171</v>
      </c>
      <c r="E314" s="2" t="s">
        <v>1689</v>
      </c>
      <c r="F314" s="14">
        <v>15</v>
      </c>
      <c r="G314" s="13">
        <v>0</v>
      </c>
      <c r="H314" s="13">
        <v>0</v>
      </c>
      <c r="I314" s="272" t="s">
        <v>777</v>
      </c>
    </row>
    <row r="315" spans="1:9" ht="12" customHeight="1">
      <c r="A315" s="10">
        <v>1220</v>
      </c>
      <c r="B315" s="10" t="s">
        <v>127</v>
      </c>
      <c r="C315" s="10" t="s">
        <v>375</v>
      </c>
      <c r="D315" s="10">
        <v>6171</v>
      </c>
      <c r="E315" s="2" t="s">
        <v>1690</v>
      </c>
      <c r="F315" s="14">
        <v>48</v>
      </c>
      <c r="G315" s="13">
        <v>211.5</v>
      </c>
      <c r="H315" s="13">
        <v>211.4</v>
      </c>
      <c r="I315" s="271">
        <f t="shared" si="5"/>
        <v>99.95271867612293</v>
      </c>
    </row>
    <row r="316" spans="1:9" ht="12" customHeight="1">
      <c r="A316" s="10">
        <v>1221</v>
      </c>
      <c r="B316" s="10" t="s">
        <v>127</v>
      </c>
      <c r="C316" s="10" t="s">
        <v>375</v>
      </c>
      <c r="D316" s="10">
        <v>6171</v>
      </c>
      <c r="E316" s="2" t="s">
        <v>1669</v>
      </c>
      <c r="F316" s="14">
        <v>48</v>
      </c>
      <c r="G316" s="13">
        <v>444.5</v>
      </c>
      <c r="H316" s="13">
        <v>466.1</v>
      </c>
      <c r="I316" s="271">
        <f t="shared" si="5"/>
        <v>104.85939257592803</v>
      </c>
    </row>
    <row r="317" spans="1:9" ht="12" customHeight="1">
      <c r="A317" s="10">
        <v>1222</v>
      </c>
      <c r="B317" s="10">
        <v>108</v>
      </c>
      <c r="C317" s="10">
        <v>5137</v>
      </c>
      <c r="D317" s="10">
        <v>6171</v>
      </c>
      <c r="E317" s="2" t="s">
        <v>1670</v>
      </c>
      <c r="F317" s="14">
        <v>380</v>
      </c>
      <c r="G317" s="13">
        <v>560</v>
      </c>
      <c r="H317" s="13">
        <v>552.9</v>
      </c>
      <c r="I317" s="271">
        <f t="shared" si="5"/>
        <v>98.73214285714286</v>
      </c>
    </row>
    <row r="318" spans="1:9" ht="12" customHeight="1">
      <c r="A318" s="10">
        <v>1223</v>
      </c>
      <c r="B318" s="10">
        <v>108</v>
      </c>
      <c r="C318" s="10">
        <v>5139</v>
      </c>
      <c r="D318" s="10">
        <v>1014</v>
      </c>
      <c r="E318" s="2" t="s">
        <v>575</v>
      </c>
      <c r="F318" s="14">
        <v>34</v>
      </c>
      <c r="G318" s="13">
        <v>34</v>
      </c>
      <c r="H318" s="13">
        <v>31.1</v>
      </c>
      <c r="I318" s="271">
        <f t="shared" si="5"/>
        <v>91.47058823529413</v>
      </c>
    </row>
    <row r="319" spans="1:9" ht="12" customHeight="1">
      <c r="A319" s="10">
        <v>1224</v>
      </c>
      <c r="B319" s="10" t="s">
        <v>127</v>
      </c>
      <c r="C319" s="10" t="s">
        <v>376</v>
      </c>
      <c r="D319" s="10">
        <v>5512</v>
      </c>
      <c r="E319" s="2" t="s">
        <v>1691</v>
      </c>
      <c r="F319" s="14">
        <v>1</v>
      </c>
      <c r="G319" s="13">
        <v>1</v>
      </c>
      <c r="H319" s="13">
        <v>0</v>
      </c>
      <c r="I319" s="271">
        <f t="shared" si="5"/>
        <v>0</v>
      </c>
    </row>
    <row r="320" spans="1:9" ht="12" customHeight="1">
      <c r="A320" s="10">
        <v>1225</v>
      </c>
      <c r="B320" s="10" t="s">
        <v>127</v>
      </c>
      <c r="C320" s="10" t="s">
        <v>376</v>
      </c>
      <c r="D320" s="10" t="s">
        <v>570</v>
      </c>
      <c r="E320" s="2" t="s">
        <v>255</v>
      </c>
      <c r="F320" s="14">
        <v>785</v>
      </c>
      <c r="G320" s="13">
        <v>786.4</v>
      </c>
      <c r="H320" s="13">
        <v>695.7</v>
      </c>
      <c r="I320" s="271">
        <f t="shared" si="5"/>
        <v>88.46642929806715</v>
      </c>
    </row>
    <row r="321" spans="1:9" ht="12" customHeight="1">
      <c r="A321" s="10">
        <v>1226</v>
      </c>
      <c r="B321" s="10" t="s">
        <v>127</v>
      </c>
      <c r="C321" s="10" t="s">
        <v>376</v>
      </c>
      <c r="D321" s="10" t="s">
        <v>570</v>
      </c>
      <c r="E321" s="2" t="s">
        <v>1580</v>
      </c>
      <c r="F321" s="14">
        <v>48</v>
      </c>
      <c r="G321" s="13">
        <v>188</v>
      </c>
      <c r="H321" s="13">
        <v>179.7</v>
      </c>
      <c r="I321" s="271">
        <f t="shared" si="5"/>
        <v>95.58510638297871</v>
      </c>
    </row>
    <row r="322" spans="1:9" ht="12" customHeight="1">
      <c r="A322" s="10">
        <v>1227</v>
      </c>
      <c r="B322" s="10" t="s">
        <v>127</v>
      </c>
      <c r="C322" s="10" t="s">
        <v>376</v>
      </c>
      <c r="D322" s="10" t="s">
        <v>570</v>
      </c>
      <c r="E322" s="2" t="s">
        <v>1583</v>
      </c>
      <c r="F322" s="14">
        <v>570</v>
      </c>
      <c r="G322" s="13">
        <v>481</v>
      </c>
      <c r="H322" s="13">
        <v>476.6</v>
      </c>
      <c r="I322" s="271">
        <f t="shared" si="5"/>
        <v>99.08523908523908</v>
      </c>
    </row>
    <row r="323" spans="1:9" ht="12" customHeight="1">
      <c r="A323" s="10">
        <v>1228</v>
      </c>
      <c r="B323" s="10" t="s">
        <v>127</v>
      </c>
      <c r="C323" s="10" t="s">
        <v>376</v>
      </c>
      <c r="D323" s="10" t="s">
        <v>570</v>
      </c>
      <c r="E323" s="2" t="s">
        <v>1584</v>
      </c>
      <c r="F323" s="14">
        <v>76</v>
      </c>
      <c r="G323" s="13">
        <v>153</v>
      </c>
      <c r="H323" s="13">
        <v>151.8</v>
      </c>
      <c r="I323" s="271">
        <f t="shared" si="5"/>
        <v>99.2156862745098</v>
      </c>
    </row>
    <row r="324" spans="1:9" ht="12" customHeight="1">
      <c r="A324" s="10">
        <v>1229</v>
      </c>
      <c r="B324" s="10">
        <v>108</v>
      </c>
      <c r="C324" s="10">
        <v>5139</v>
      </c>
      <c r="D324" s="10">
        <v>6171</v>
      </c>
      <c r="E324" s="2" t="s">
        <v>379</v>
      </c>
      <c r="F324" s="14">
        <v>95</v>
      </c>
      <c r="G324" s="13">
        <v>157</v>
      </c>
      <c r="H324" s="13">
        <v>162.6</v>
      </c>
      <c r="I324" s="271">
        <f t="shared" si="5"/>
        <v>103.56687898089172</v>
      </c>
    </row>
    <row r="325" spans="1:9" ht="12" customHeight="1">
      <c r="A325" s="10">
        <v>1230</v>
      </c>
      <c r="B325" s="10">
        <v>108</v>
      </c>
      <c r="C325" s="10">
        <v>5139</v>
      </c>
      <c r="D325" s="10">
        <v>6171</v>
      </c>
      <c r="E325" s="2" t="s">
        <v>577</v>
      </c>
      <c r="F325" s="14">
        <v>76</v>
      </c>
      <c r="G325" s="13">
        <v>105</v>
      </c>
      <c r="H325" s="13">
        <v>113.2</v>
      </c>
      <c r="I325" s="271">
        <f t="shared" si="5"/>
        <v>107.80952380952382</v>
      </c>
    </row>
    <row r="326" spans="1:9" ht="12" customHeight="1">
      <c r="A326" s="10">
        <v>1231</v>
      </c>
      <c r="B326" s="10">
        <v>108</v>
      </c>
      <c r="C326" s="10">
        <v>5139</v>
      </c>
      <c r="D326" s="10">
        <v>6171</v>
      </c>
      <c r="E326" s="2" t="s">
        <v>578</v>
      </c>
      <c r="F326" s="14">
        <v>29</v>
      </c>
      <c r="G326" s="13">
        <v>46</v>
      </c>
      <c r="H326" s="13">
        <v>45.1</v>
      </c>
      <c r="I326" s="271">
        <f t="shared" si="5"/>
        <v>98.04347826086956</v>
      </c>
    </row>
    <row r="327" spans="1:9" ht="12" customHeight="1">
      <c r="A327" s="10">
        <v>1232</v>
      </c>
      <c r="B327" s="10">
        <v>108</v>
      </c>
      <c r="C327" s="10">
        <v>5139</v>
      </c>
      <c r="D327" s="10">
        <v>6171</v>
      </c>
      <c r="E327" s="2" t="s">
        <v>256</v>
      </c>
      <c r="F327" s="14">
        <v>114</v>
      </c>
      <c r="G327" s="13">
        <v>95</v>
      </c>
      <c r="H327" s="13">
        <v>91.8</v>
      </c>
      <c r="I327" s="271">
        <f t="shared" si="5"/>
        <v>96.63157894736841</v>
      </c>
    </row>
    <row r="328" spans="1:9" ht="12" customHeight="1">
      <c r="A328" s="10">
        <v>1233</v>
      </c>
      <c r="B328" s="10">
        <v>108</v>
      </c>
      <c r="C328" s="10">
        <v>5139</v>
      </c>
      <c r="D328" s="10">
        <v>6171</v>
      </c>
      <c r="E328" s="38" t="s">
        <v>1740</v>
      </c>
      <c r="F328" s="14">
        <v>190</v>
      </c>
      <c r="G328" s="13">
        <v>331</v>
      </c>
      <c r="H328" s="13">
        <v>335.3</v>
      </c>
      <c r="I328" s="271">
        <f aca="true" t="shared" si="6" ref="I328:I393">(H328/G328)*100</f>
        <v>101.29909365558913</v>
      </c>
    </row>
    <row r="329" spans="1:9" ht="12" customHeight="1">
      <c r="A329" s="10">
        <v>1234</v>
      </c>
      <c r="B329" s="10" t="s">
        <v>127</v>
      </c>
      <c r="C329" s="10" t="s">
        <v>380</v>
      </c>
      <c r="D329" s="10">
        <v>5512</v>
      </c>
      <c r="E329" s="2" t="s">
        <v>381</v>
      </c>
      <c r="F329" s="14">
        <v>6</v>
      </c>
      <c r="G329" s="13">
        <v>6</v>
      </c>
      <c r="H329" s="13">
        <v>3.3</v>
      </c>
      <c r="I329" s="271">
        <f t="shared" si="6"/>
        <v>54.99999999999999</v>
      </c>
    </row>
    <row r="330" spans="1:9" ht="12" customHeight="1">
      <c r="A330" s="10">
        <v>1235</v>
      </c>
      <c r="B330" s="10" t="s">
        <v>127</v>
      </c>
      <c r="C330" s="10" t="s">
        <v>380</v>
      </c>
      <c r="D330" s="10" t="s">
        <v>570</v>
      </c>
      <c r="E330" s="2" t="s">
        <v>381</v>
      </c>
      <c r="F330" s="14">
        <v>475</v>
      </c>
      <c r="G330" s="13">
        <v>475</v>
      </c>
      <c r="H330" s="13">
        <v>274</v>
      </c>
      <c r="I330" s="271">
        <f t="shared" si="6"/>
        <v>57.684210526315795</v>
      </c>
    </row>
    <row r="331" spans="1:9" ht="12" customHeight="1">
      <c r="A331" s="10">
        <v>1236</v>
      </c>
      <c r="B331" s="10" t="s">
        <v>127</v>
      </c>
      <c r="C331" s="10" t="s">
        <v>382</v>
      </c>
      <c r="D331" s="10" t="s">
        <v>570</v>
      </c>
      <c r="E331" s="2" t="s">
        <v>207</v>
      </c>
      <c r="F331" s="14">
        <v>3325</v>
      </c>
      <c r="G331" s="13">
        <v>2166</v>
      </c>
      <c r="H331" s="13">
        <v>1459.5</v>
      </c>
      <c r="I331" s="271">
        <f t="shared" si="6"/>
        <v>67.38227146814404</v>
      </c>
    </row>
    <row r="332" spans="1:9" ht="12" customHeight="1">
      <c r="A332" s="10">
        <v>1237</v>
      </c>
      <c r="B332" s="10" t="s">
        <v>127</v>
      </c>
      <c r="C332" s="10" t="s">
        <v>548</v>
      </c>
      <c r="D332" s="10">
        <v>5512</v>
      </c>
      <c r="E332" s="2" t="s">
        <v>539</v>
      </c>
      <c r="F332" s="14">
        <v>10</v>
      </c>
      <c r="G332" s="13">
        <v>13</v>
      </c>
      <c r="H332" s="13">
        <v>7.8</v>
      </c>
      <c r="I332" s="271">
        <f t="shared" si="6"/>
        <v>60</v>
      </c>
    </row>
    <row r="333" spans="1:9" ht="12" customHeight="1">
      <c r="A333" s="10">
        <v>1238</v>
      </c>
      <c r="B333" s="10" t="s">
        <v>127</v>
      </c>
      <c r="C333" s="10" t="s">
        <v>383</v>
      </c>
      <c r="D333" s="10">
        <v>5512</v>
      </c>
      <c r="E333" s="2" t="s">
        <v>384</v>
      </c>
      <c r="F333" s="14">
        <v>67</v>
      </c>
      <c r="G333" s="13">
        <v>67</v>
      </c>
      <c r="H333" s="13">
        <v>19.7</v>
      </c>
      <c r="I333" s="271">
        <f t="shared" si="6"/>
        <v>29.402985074626862</v>
      </c>
    </row>
    <row r="334" spans="1:9" ht="12" customHeight="1">
      <c r="A334" s="10">
        <v>1239</v>
      </c>
      <c r="B334" s="10" t="s">
        <v>127</v>
      </c>
      <c r="C334" s="10" t="s">
        <v>383</v>
      </c>
      <c r="D334" s="10" t="s">
        <v>570</v>
      </c>
      <c r="E334" s="2" t="s">
        <v>384</v>
      </c>
      <c r="F334" s="14">
        <v>2375</v>
      </c>
      <c r="G334" s="13">
        <v>2125</v>
      </c>
      <c r="H334" s="13">
        <v>1925.7</v>
      </c>
      <c r="I334" s="271">
        <f t="shared" si="6"/>
        <v>90.62117647058824</v>
      </c>
    </row>
    <row r="335" spans="1:9" ht="12" customHeight="1">
      <c r="A335" s="10">
        <v>1240</v>
      </c>
      <c r="B335" s="10" t="s">
        <v>127</v>
      </c>
      <c r="C335" s="10" t="s">
        <v>385</v>
      </c>
      <c r="D335" s="10">
        <v>5512</v>
      </c>
      <c r="E335" s="2" t="s">
        <v>387</v>
      </c>
      <c r="F335" s="14">
        <v>2</v>
      </c>
      <c r="G335" s="13">
        <v>2</v>
      </c>
      <c r="H335" s="13">
        <v>1.8</v>
      </c>
      <c r="I335" s="271">
        <f t="shared" si="6"/>
        <v>90</v>
      </c>
    </row>
    <row r="336" spans="1:9" ht="12" customHeight="1">
      <c r="A336" s="10">
        <v>1241</v>
      </c>
      <c r="B336" s="10" t="s">
        <v>127</v>
      </c>
      <c r="C336" s="10" t="s">
        <v>385</v>
      </c>
      <c r="D336" s="10" t="s">
        <v>570</v>
      </c>
      <c r="E336" s="2" t="s">
        <v>387</v>
      </c>
      <c r="F336" s="14">
        <v>760</v>
      </c>
      <c r="G336" s="13">
        <v>760</v>
      </c>
      <c r="H336" s="13">
        <v>529.9</v>
      </c>
      <c r="I336" s="271">
        <f t="shared" si="6"/>
        <v>69.72368421052632</v>
      </c>
    </row>
    <row r="337" spans="1:9" ht="12" customHeight="1">
      <c r="A337" s="10">
        <v>1242</v>
      </c>
      <c r="B337" s="10" t="s">
        <v>127</v>
      </c>
      <c r="C337" s="10" t="s">
        <v>388</v>
      </c>
      <c r="D337" s="10" t="s">
        <v>570</v>
      </c>
      <c r="E337" s="2" t="s">
        <v>579</v>
      </c>
      <c r="F337" s="14">
        <v>3610</v>
      </c>
      <c r="G337" s="13">
        <v>3457</v>
      </c>
      <c r="H337" s="13">
        <v>3185.8</v>
      </c>
      <c r="I337" s="271">
        <f t="shared" si="6"/>
        <v>92.15504772924501</v>
      </c>
    </row>
    <row r="338" spans="1:9" ht="12" customHeight="1">
      <c r="A338" s="10">
        <v>1243</v>
      </c>
      <c r="B338" s="10" t="s">
        <v>127</v>
      </c>
      <c r="C338" s="10" t="s">
        <v>390</v>
      </c>
      <c r="D338" s="10">
        <v>5512</v>
      </c>
      <c r="E338" s="2" t="s">
        <v>542</v>
      </c>
      <c r="F338" s="14">
        <v>6</v>
      </c>
      <c r="G338" s="13">
        <v>6</v>
      </c>
      <c r="H338" s="13">
        <v>3.5</v>
      </c>
      <c r="I338" s="271">
        <f t="shared" si="6"/>
        <v>58.333333333333336</v>
      </c>
    </row>
    <row r="339" spans="1:9" ht="12" customHeight="1">
      <c r="A339" s="10">
        <v>1244</v>
      </c>
      <c r="B339" s="10" t="s">
        <v>127</v>
      </c>
      <c r="C339" s="10" t="s">
        <v>390</v>
      </c>
      <c r="D339" s="10" t="s">
        <v>570</v>
      </c>
      <c r="E339" s="2" t="s">
        <v>542</v>
      </c>
      <c r="F339" s="14">
        <v>3325</v>
      </c>
      <c r="G339" s="13">
        <v>3095</v>
      </c>
      <c r="H339" s="13">
        <v>2950.7</v>
      </c>
      <c r="I339" s="271">
        <f t="shared" si="6"/>
        <v>95.33764135702747</v>
      </c>
    </row>
    <row r="340" spans="1:9" ht="12" customHeight="1">
      <c r="A340" s="10">
        <v>1245</v>
      </c>
      <c r="B340" s="10" t="s">
        <v>127</v>
      </c>
      <c r="C340" s="10" t="s">
        <v>391</v>
      </c>
      <c r="D340" s="10">
        <v>1014</v>
      </c>
      <c r="E340" s="2" t="s">
        <v>257</v>
      </c>
      <c r="F340" s="14">
        <v>25</v>
      </c>
      <c r="G340" s="13">
        <v>29.4</v>
      </c>
      <c r="H340" s="13">
        <v>29.4</v>
      </c>
      <c r="I340" s="271">
        <f t="shared" si="6"/>
        <v>100</v>
      </c>
    </row>
    <row r="341" spans="1:9" ht="12" customHeight="1">
      <c r="A341" s="10">
        <v>1246</v>
      </c>
      <c r="B341" s="10" t="s">
        <v>127</v>
      </c>
      <c r="C341" s="10" t="s">
        <v>391</v>
      </c>
      <c r="D341" s="10" t="s">
        <v>570</v>
      </c>
      <c r="E341" s="2" t="s">
        <v>59</v>
      </c>
      <c r="F341" s="14">
        <v>570</v>
      </c>
      <c r="G341" s="13">
        <v>323</v>
      </c>
      <c r="H341" s="13">
        <v>302.7</v>
      </c>
      <c r="I341" s="271">
        <f t="shared" si="6"/>
        <v>93.71517027863777</v>
      </c>
    </row>
    <row r="342" spans="1:9" ht="12" customHeight="1">
      <c r="A342" s="10">
        <v>1247</v>
      </c>
      <c r="B342" s="10" t="s">
        <v>127</v>
      </c>
      <c r="C342" s="10" t="s">
        <v>391</v>
      </c>
      <c r="D342" s="10" t="s">
        <v>570</v>
      </c>
      <c r="E342" s="2" t="s">
        <v>791</v>
      </c>
      <c r="F342" s="14">
        <v>133</v>
      </c>
      <c r="G342" s="13">
        <v>210</v>
      </c>
      <c r="H342" s="13">
        <v>209.1</v>
      </c>
      <c r="I342" s="271">
        <f t="shared" si="6"/>
        <v>99.57142857142857</v>
      </c>
    </row>
    <row r="343" spans="1:9" ht="12" customHeight="1">
      <c r="A343" s="10">
        <v>1248</v>
      </c>
      <c r="B343" s="10" t="s">
        <v>127</v>
      </c>
      <c r="C343" s="10">
        <v>5166</v>
      </c>
      <c r="D343" s="10">
        <v>5512</v>
      </c>
      <c r="E343" s="2" t="s">
        <v>1657</v>
      </c>
      <c r="F343" s="14">
        <v>10</v>
      </c>
      <c r="G343" s="13">
        <v>24</v>
      </c>
      <c r="H343" s="13">
        <v>23.3</v>
      </c>
      <c r="I343" s="271">
        <f t="shared" si="6"/>
        <v>97.08333333333333</v>
      </c>
    </row>
    <row r="344" spans="1:9" ht="12" customHeight="1">
      <c r="A344" s="10">
        <v>1249</v>
      </c>
      <c r="B344" s="10" t="s">
        <v>127</v>
      </c>
      <c r="C344" s="10" t="s">
        <v>580</v>
      </c>
      <c r="D344" s="10" t="s">
        <v>570</v>
      </c>
      <c r="E344" s="2" t="s">
        <v>591</v>
      </c>
      <c r="F344" s="14">
        <v>76</v>
      </c>
      <c r="G344" s="13">
        <v>95</v>
      </c>
      <c r="H344" s="13">
        <v>94.7</v>
      </c>
      <c r="I344" s="271">
        <f t="shared" si="6"/>
        <v>99.6842105263158</v>
      </c>
    </row>
    <row r="345" spans="1:9" ht="12" customHeight="1">
      <c r="A345" s="10">
        <v>1250</v>
      </c>
      <c r="B345" s="10">
        <v>108</v>
      </c>
      <c r="C345" s="10">
        <v>5166</v>
      </c>
      <c r="D345" s="10">
        <v>6171</v>
      </c>
      <c r="E345" s="1" t="s">
        <v>1587</v>
      </c>
      <c r="F345" s="14">
        <v>10</v>
      </c>
      <c r="G345" s="13">
        <v>10</v>
      </c>
      <c r="H345" s="13">
        <v>9.7</v>
      </c>
      <c r="I345" s="271">
        <f t="shared" si="6"/>
        <v>97</v>
      </c>
    </row>
    <row r="346" spans="1:9" ht="12" customHeight="1">
      <c r="A346" s="10">
        <v>1251</v>
      </c>
      <c r="B346" s="10" t="s">
        <v>127</v>
      </c>
      <c r="C346" s="10">
        <v>5166</v>
      </c>
      <c r="D346" s="10" t="s">
        <v>570</v>
      </c>
      <c r="E346" s="2" t="s">
        <v>697</v>
      </c>
      <c r="F346" s="14">
        <v>48</v>
      </c>
      <c r="G346" s="13">
        <v>106</v>
      </c>
      <c r="H346" s="13">
        <v>94</v>
      </c>
      <c r="I346" s="271">
        <f t="shared" si="6"/>
        <v>88.67924528301887</v>
      </c>
    </row>
    <row r="347" spans="1:9" ht="12" customHeight="1">
      <c r="A347" s="10">
        <v>1252</v>
      </c>
      <c r="B347" s="10" t="s">
        <v>127</v>
      </c>
      <c r="C347" s="10" t="s">
        <v>393</v>
      </c>
      <c r="D347" s="10" t="s">
        <v>570</v>
      </c>
      <c r="E347" s="2" t="s">
        <v>510</v>
      </c>
      <c r="F347" s="14">
        <v>48</v>
      </c>
      <c r="G347" s="13">
        <v>3</v>
      </c>
      <c r="H347" s="13">
        <v>3</v>
      </c>
      <c r="I347" s="271">
        <f t="shared" si="6"/>
        <v>100</v>
      </c>
    </row>
    <row r="348" spans="1:9" ht="12" customHeight="1">
      <c r="A348" s="10">
        <v>1253</v>
      </c>
      <c r="B348" s="10">
        <v>108</v>
      </c>
      <c r="C348" s="10">
        <v>5167</v>
      </c>
      <c r="D348" s="10">
        <v>6171</v>
      </c>
      <c r="E348" s="29" t="s">
        <v>696</v>
      </c>
      <c r="F348" s="14">
        <v>285</v>
      </c>
      <c r="G348" s="13">
        <v>121</v>
      </c>
      <c r="H348" s="13">
        <v>110</v>
      </c>
      <c r="I348" s="271">
        <f t="shared" si="6"/>
        <v>90.9090909090909</v>
      </c>
    </row>
    <row r="349" spans="1:9" ht="12" customHeight="1">
      <c r="A349" s="10">
        <v>1254</v>
      </c>
      <c r="B349" s="10">
        <v>108</v>
      </c>
      <c r="C349" s="10" t="s">
        <v>395</v>
      </c>
      <c r="D349" s="10" t="s">
        <v>570</v>
      </c>
      <c r="E349" s="2" t="s">
        <v>592</v>
      </c>
      <c r="F349" s="14">
        <v>48</v>
      </c>
      <c r="G349" s="13">
        <v>48</v>
      </c>
      <c r="H349" s="13">
        <v>41</v>
      </c>
      <c r="I349" s="271">
        <f t="shared" si="6"/>
        <v>85.41666666666666</v>
      </c>
    </row>
    <row r="350" spans="1:9" ht="12" customHeight="1">
      <c r="A350" s="10">
        <v>1255</v>
      </c>
      <c r="B350" s="10">
        <v>108</v>
      </c>
      <c r="C350" s="10" t="s">
        <v>395</v>
      </c>
      <c r="D350" s="10" t="s">
        <v>570</v>
      </c>
      <c r="E350" s="2" t="s">
        <v>593</v>
      </c>
      <c r="F350" s="14">
        <v>100</v>
      </c>
      <c r="G350" s="13">
        <v>2</v>
      </c>
      <c r="H350" s="13">
        <v>0</v>
      </c>
      <c r="I350" s="271">
        <f t="shared" si="6"/>
        <v>0</v>
      </c>
    </row>
    <row r="351" spans="1:9" ht="12" customHeight="1">
      <c r="A351" s="10">
        <v>1256</v>
      </c>
      <c r="B351" s="10">
        <v>108</v>
      </c>
      <c r="C351" s="10" t="s">
        <v>395</v>
      </c>
      <c r="D351" s="10" t="s">
        <v>570</v>
      </c>
      <c r="E351" s="2" t="s">
        <v>596</v>
      </c>
      <c r="F351" s="14">
        <v>1140</v>
      </c>
      <c r="G351" s="13">
        <v>800</v>
      </c>
      <c r="H351" s="13">
        <v>770</v>
      </c>
      <c r="I351" s="271">
        <f t="shared" si="6"/>
        <v>96.25</v>
      </c>
    </row>
    <row r="352" spans="1:9" ht="12" customHeight="1">
      <c r="A352" s="10">
        <v>1257</v>
      </c>
      <c r="B352" s="10" t="s">
        <v>127</v>
      </c>
      <c r="C352" s="10" t="s">
        <v>396</v>
      </c>
      <c r="D352" s="10">
        <v>1014</v>
      </c>
      <c r="E352" s="2" t="s">
        <v>258</v>
      </c>
      <c r="F352" s="14">
        <v>428</v>
      </c>
      <c r="G352" s="13">
        <v>428</v>
      </c>
      <c r="H352" s="13">
        <v>409.4</v>
      </c>
      <c r="I352" s="271">
        <f t="shared" si="6"/>
        <v>95.65420560747663</v>
      </c>
    </row>
    <row r="353" spans="1:9" ht="12" customHeight="1">
      <c r="A353" s="10">
        <v>1258</v>
      </c>
      <c r="B353" s="10" t="s">
        <v>127</v>
      </c>
      <c r="C353" s="10" t="s">
        <v>396</v>
      </c>
      <c r="D353" s="10" t="s">
        <v>570</v>
      </c>
      <c r="E353" s="2" t="s">
        <v>581</v>
      </c>
      <c r="F353" s="14">
        <v>2660</v>
      </c>
      <c r="G353" s="13">
        <v>2356</v>
      </c>
      <c r="H353" s="13">
        <v>2467.6</v>
      </c>
      <c r="I353" s="271">
        <f t="shared" si="6"/>
        <v>104.73684210526315</v>
      </c>
    </row>
    <row r="354" spans="1:9" ht="12" customHeight="1">
      <c r="A354" s="10">
        <v>1259</v>
      </c>
      <c r="B354" s="10" t="s">
        <v>127</v>
      </c>
      <c r="C354" s="10" t="s">
        <v>396</v>
      </c>
      <c r="D354" s="10" t="s">
        <v>570</v>
      </c>
      <c r="E354" s="2" t="s">
        <v>582</v>
      </c>
      <c r="F354" s="14">
        <v>48</v>
      </c>
      <c r="G354" s="13">
        <v>18</v>
      </c>
      <c r="H354" s="13">
        <v>11.4</v>
      </c>
      <c r="I354" s="271">
        <f t="shared" si="6"/>
        <v>63.33333333333333</v>
      </c>
    </row>
    <row r="355" spans="1:9" ht="12" customHeight="1">
      <c r="A355" s="10">
        <v>1260</v>
      </c>
      <c r="B355" s="10" t="s">
        <v>127</v>
      </c>
      <c r="C355" s="10" t="s">
        <v>396</v>
      </c>
      <c r="D355" s="10" t="s">
        <v>570</v>
      </c>
      <c r="E355" s="2" t="s">
        <v>583</v>
      </c>
      <c r="F355" s="14">
        <v>190</v>
      </c>
      <c r="G355" s="13">
        <v>206</v>
      </c>
      <c r="H355" s="13">
        <v>205.7</v>
      </c>
      <c r="I355" s="271">
        <f t="shared" si="6"/>
        <v>99.85436893203882</v>
      </c>
    </row>
    <row r="356" spans="1:9" ht="12" customHeight="1">
      <c r="A356" s="10">
        <v>1261</v>
      </c>
      <c r="B356" s="10" t="s">
        <v>127</v>
      </c>
      <c r="C356" s="10" t="s">
        <v>396</v>
      </c>
      <c r="D356" s="10" t="s">
        <v>570</v>
      </c>
      <c r="E356" s="2" t="s">
        <v>1585</v>
      </c>
      <c r="F356" s="14">
        <v>10</v>
      </c>
      <c r="G356" s="13">
        <v>31</v>
      </c>
      <c r="H356" s="13">
        <v>26.2</v>
      </c>
      <c r="I356" s="271">
        <f t="shared" si="6"/>
        <v>84.51612903225806</v>
      </c>
    </row>
    <row r="357" spans="1:9" ht="12" customHeight="1">
      <c r="A357" s="10">
        <v>1262</v>
      </c>
      <c r="B357" s="10" t="s">
        <v>127</v>
      </c>
      <c r="C357" s="10" t="s">
        <v>396</v>
      </c>
      <c r="D357" s="10" t="s">
        <v>570</v>
      </c>
      <c r="E357" s="2" t="s">
        <v>259</v>
      </c>
      <c r="F357" s="14">
        <v>48</v>
      </c>
      <c r="G357" s="13">
        <v>12</v>
      </c>
      <c r="H357" s="13">
        <v>11.4</v>
      </c>
      <c r="I357" s="271">
        <f t="shared" si="6"/>
        <v>95</v>
      </c>
    </row>
    <row r="358" spans="1:9" ht="12" customHeight="1">
      <c r="A358" s="10">
        <v>1263</v>
      </c>
      <c r="B358" s="10" t="s">
        <v>127</v>
      </c>
      <c r="C358" s="10" t="s">
        <v>396</v>
      </c>
      <c r="D358" s="10" t="s">
        <v>570</v>
      </c>
      <c r="E358" s="2" t="s">
        <v>584</v>
      </c>
      <c r="F358" s="14">
        <v>1045</v>
      </c>
      <c r="G358" s="13">
        <v>1203</v>
      </c>
      <c r="H358" s="13">
        <v>1147.3</v>
      </c>
      <c r="I358" s="271">
        <f t="shared" si="6"/>
        <v>95.36990856192851</v>
      </c>
    </row>
    <row r="359" spans="1:9" ht="12" customHeight="1">
      <c r="A359" s="10">
        <v>1264</v>
      </c>
      <c r="B359" s="10" t="s">
        <v>127</v>
      </c>
      <c r="C359" s="10" t="s">
        <v>396</v>
      </c>
      <c r="D359" s="10" t="s">
        <v>570</v>
      </c>
      <c r="E359" s="2" t="s">
        <v>633</v>
      </c>
      <c r="F359" s="14">
        <v>333</v>
      </c>
      <c r="G359" s="13">
        <v>232</v>
      </c>
      <c r="H359" s="13">
        <v>233.1</v>
      </c>
      <c r="I359" s="271">
        <f t="shared" si="6"/>
        <v>100.47413793103448</v>
      </c>
    </row>
    <row r="360" spans="1:9" ht="12" customHeight="1">
      <c r="A360" s="10">
        <v>1265</v>
      </c>
      <c r="B360" s="10" t="s">
        <v>127</v>
      </c>
      <c r="C360" s="10" t="s">
        <v>396</v>
      </c>
      <c r="D360" s="10" t="s">
        <v>570</v>
      </c>
      <c r="E360" s="2" t="s">
        <v>399</v>
      </c>
      <c r="F360" s="14">
        <v>828</v>
      </c>
      <c r="G360" s="13">
        <v>828</v>
      </c>
      <c r="H360" s="13">
        <v>792.3</v>
      </c>
      <c r="I360" s="271">
        <f t="shared" si="6"/>
        <v>95.68840579710144</v>
      </c>
    </row>
    <row r="361" spans="1:9" ht="12" customHeight="1">
      <c r="A361" s="10">
        <v>1266</v>
      </c>
      <c r="B361" s="10" t="s">
        <v>127</v>
      </c>
      <c r="C361" s="10" t="s">
        <v>396</v>
      </c>
      <c r="D361" s="10" t="s">
        <v>570</v>
      </c>
      <c r="E361" s="2" t="s">
        <v>1699</v>
      </c>
      <c r="F361" s="14">
        <v>95</v>
      </c>
      <c r="G361" s="13">
        <v>35</v>
      </c>
      <c r="H361" s="13">
        <v>34.4</v>
      </c>
      <c r="I361" s="271">
        <f t="shared" si="6"/>
        <v>98.28571428571428</v>
      </c>
    </row>
    <row r="362" spans="1:9" ht="12" customHeight="1">
      <c r="A362" s="10">
        <v>1267</v>
      </c>
      <c r="B362" s="10">
        <v>108</v>
      </c>
      <c r="C362" s="10">
        <v>5169</v>
      </c>
      <c r="D362" s="10">
        <v>6171</v>
      </c>
      <c r="E362" s="2" t="s">
        <v>401</v>
      </c>
      <c r="F362" s="14">
        <v>285</v>
      </c>
      <c r="G362" s="13">
        <v>762</v>
      </c>
      <c r="H362" s="13">
        <v>749</v>
      </c>
      <c r="I362" s="271">
        <f t="shared" si="6"/>
        <v>98.29396325459318</v>
      </c>
    </row>
    <row r="363" spans="1:9" ht="12" customHeight="1">
      <c r="A363" s="10">
        <v>1268</v>
      </c>
      <c r="B363" s="10">
        <v>108</v>
      </c>
      <c r="C363" s="10" t="s">
        <v>396</v>
      </c>
      <c r="D363" s="10" t="s">
        <v>570</v>
      </c>
      <c r="E363" s="2" t="s">
        <v>260</v>
      </c>
      <c r="F363" s="14">
        <v>950</v>
      </c>
      <c r="G363" s="13">
        <v>600</v>
      </c>
      <c r="H363" s="13">
        <v>561.7</v>
      </c>
      <c r="I363" s="271">
        <f t="shared" si="6"/>
        <v>93.61666666666667</v>
      </c>
    </row>
    <row r="364" spans="1:9" ht="12" customHeight="1">
      <c r="A364" s="10">
        <v>1269</v>
      </c>
      <c r="B364" s="10">
        <v>108</v>
      </c>
      <c r="C364" s="10">
        <v>5169</v>
      </c>
      <c r="D364" s="10">
        <v>6171</v>
      </c>
      <c r="E364" s="2" t="s">
        <v>261</v>
      </c>
      <c r="F364" s="14">
        <v>285</v>
      </c>
      <c r="G364" s="13">
        <v>229</v>
      </c>
      <c r="H364" s="13">
        <v>175.1</v>
      </c>
      <c r="I364" s="271">
        <f t="shared" si="6"/>
        <v>76.46288209606986</v>
      </c>
    </row>
    <row r="365" spans="1:9" ht="12" customHeight="1">
      <c r="A365" s="10">
        <v>1270</v>
      </c>
      <c r="B365" s="10" t="s">
        <v>127</v>
      </c>
      <c r="C365" s="10" t="s">
        <v>402</v>
      </c>
      <c r="D365" s="10" t="s">
        <v>570</v>
      </c>
      <c r="E365" s="2" t="s">
        <v>711</v>
      </c>
      <c r="F365" s="14">
        <v>48</v>
      </c>
      <c r="G365" s="13">
        <v>17</v>
      </c>
      <c r="H365" s="13">
        <v>11</v>
      </c>
      <c r="I365" s="271">
        <f t="shared" si="6"/>
        <v>64.70588235294117</v>
      </c>
    </row>
    <row r="366" spans="1:9" ht="12" customHeight="1">
      <c r="A366" s="10">
        <v>1271</v>
      </c>
      <c r="B366" s="10" t="s">
        <v>127</v>
      </c>
      <c r="C366" s="10" t="s">
        <v>402</v>
      </c>
      <c r="D366" s="10" t="s">
        <v>570</v>
      </c>
      <c r="E366" s="2" t="s">
        <v>262</v>
      </c>
      <c r="F366" s="14">
        <v>190</v>
      </c>
      <c r="G366" s="13">
        <v>145</v>
      </c>
      <c r="H366" s="13">
        <v>144.1</v>
      </c>
      <c r="I366" s="271">
        <f t="shared" si="6"/>
        <v>99.37931034482759</v>
      </c>
    </row>
    <row r="367" spans="1:9" ht="12" customHeight="1">
      <c r="A367" s="10">
        <v>1272</v>
      </c>
      <c r="B367" s="10" t="s">
        <v>127</v>
      </c>
      <c r="C367" s="10" t="s">
        <v>402</v>
      </c>
      <c r="D367" s="10" t="s">
        <v>570</v>
      </c>
      <c r="E367" s="2" t="s">
        <v>585</v>
      </c>
      <c r="F367" s="14">
        <v>57</v>
      </c>
      <c r="G367" s="13">
        <v>110</v>
      </c>
      <c r="H367" s="13">
        <v>109.3</v>
      </c>
      <c r="I367" s="271">
        <f t="shared" si="6"/>
        <v>99.36363636363636</v>
      </c>
    </row>
    <row r="368" spans="1:9" ht="12" customHeight="1">
      <c r="A368" s="10">
        <v>1273</v>
      </c>
      <c r="B368" s="10" t="s">
        <v>127</v>
      </c>
      <c r="C368" s="10" t="s">
        <v>402</v>
      </c>
      <c r="D368" s="10" t="s">
        <v>570</v>
      </c>
      <c r="E368" s="2" t="s">
        <v>586</v>
      </c>
      <c r="F368" s="14">
        <v>95</v>
      </c>
      <c r="G368" s="13">
        <v>25</v>
      </c>
      <c r="H368" s="13">
        <v>24.2</v>
      </c>
      <c r="I368" s="271">
        <f t="shared" si="6"/>
        <v>96.8</v>
      </c>
    </row>
    <row r="369" spans="1:9" ht="12" customHeight="1">
      <c r="A369" s="10">
        <v>1274</v>
      </c>
      <c r="B369" s="10" t="s">
        <v>127</v>
      </c>
      <c r="C369" s="10" t="s">
        <v>402</v>
      </c>
      <c r="D369" s="10" t="s">
        <v>570</v>
      </c>
      <c r="E369" s="2" t="s">
        <v>1586</v>
      </c>
      <c r="F369" s="14">
        <v>95</v>
      </c>
      <c r="G369" s="13">
        <v>100</v>
      </c>
      <c r="H369" s="13">
        <v>101.1</v>
      </c>
      <c r="I369" s="271">
        <f t="shared" si="6"/>
        <v>101.1</v>
      </c>
    </row>
    <row r="370" spans="1:9" ht="12" customHeight="1">
      <c r="A370" s="10">
        <v>1275</v>
      </c>
      <c r="B370" s="10" t="s">
        <v>127</v>
      </c>
      <c r="C370" s="10" t="s">
        <v>402</v>
      </c>
      <c r="D370" s="10" t="s">
        <v>570</v>
      </c>
      <c r="E370" s="2" t="s">
        <v>587</v>
      </c>
      <c r="F370" s="14">
        <v>38</v>
      </c>
      <c r="G370" s="13">
        <v>35</v>
      </c>
      <c r="H370" s="13">
        <v>0.6</v>
      </c>
      <c r="I370" s="271">
        <f t="shared" si="6"/>
        <v>1.7142857142857144</v>
      </c>
    </row>
    <row r="371" spans="1:9" ht="12" customHeight="1">
      <c r="A371" s="10">
        <v>1276</v>
      </c>
      <c r="B371" s="10">
        <v>108</v>
      </c>
      <c r="C371" s="10">
        <v>5171</v>
      </c>
      <c r="D371" s="10">
        <v>6171</v>
      </c>
      <c r="E371" s="2" t="s">
        <v>588</v>
      </c>
      <c r="F371" s="14">
        <v>285</v>
      </c>
      <c r="G371" s="13">
        <v>574</v>
      </c>
      <c r="H371" s="13">
        <v>577.5</v>
      </c>
      <c r="I371" s="271">
        <f t="shared" si="6"/>
        <v>100.60975609756098</v>
      </c>
    </row>
    <row r="372" spans="1:9" ht="12" customHeight="1">
      <c r="A372" s="10">
        <v>1277</v>
      </c>
      <c r="B372" s="10">
        <v>108</v>
      </c>
      <c r="C372" s="10">
        <v>5171</v>
      </c>
      <c r="D372" s="10">
        <v>6171</v>
      </c>
      <c r="E372" s="2" t="s">
        <v>263</v>
      </c>
      <c r="F372" s="14">
        <v>19</v>
      </c>
      <c r="G372" s="13">
        <v>0</v>
      </c>
      <c r="H372" s="13">
        <v>0</v>
      </c>
      <c r="I372" s="272" t="s">
        <v>777</v>
      </c>
    </row>
    <row r="373" spans="1:9" ht="12" customHeight="1">
      <c r="A373" s="10">
        <v>1278</v>
      </c>
      <c r="B373" s="10">
        <v>108</v>
      </c>
      <c r="C373" s="10">
        <v>5171</v>
      </c>
      <c r="D373" s="10">
        <v>6171</v>
      </c>
      <c r="E373" s="2" t="s">
        <v>597</v>
      </c>
      <c r="F373" s="14">
        <v>285</v>
      </c>
      <c r="G373" s="13">
        <v>175</v>
      </c>
      <c r="H373" s="13">
        <v>149.7</v>
      </c>
      <c r="I373" s="271">
        <f t="shared" si="6"/>
        <v>85.54285714285713</v>
      </c>
    </row>
    <row r="374" spans="1:9" ht="12" customHeight="1">
      <c r="A374" s="10">
        <v>1279</v>
      </c>
      <c r="B374" s="10">
        <v>108</v>
      </c>
      <c r="C374" s="10">
        <v>5172</v>
      </c>
      <c r="D374" s="10" t="s">
        <v>570</v>
      </c>
      <c r="E374" s="2" t="s">
        <v>328</v>
      </c>
      <c r="F374" s="14">
        <v>475</v>
      </c>
      <c r="G374" s="13">
        <v>1561.6</v>
      </c>
      <c r="H374" s="13">
        <v>1560.9</v>
      </c>
      <c r="I374" s="271">
        <f t="shared" si="6"/>
        <v>99.95517418032787</v>
      </c>
    </row>
    <row r="375" spans="1:9" ht="12" customHeight="1">
      <c r="A375" s="10">
        <v>1280</v>
      </c>
      <c r="B375" s="10" t="s">
        <v>127</v>
      </c>
      <c r="C375" s="10" t="s">
        <v>405</v>
      </c>
      <c r="D375" s="10" t="s">
        <v>570</v>
      </c>
      <c r="E375" s="2" t="s">
        <v>407</v>
      </c>
      <c r="F375" s="14">
        <v>618</v>
      </c>
      <c r="G375" s="13">
        <v>668</v>
      </c>
      <c r="H375" s="13">
        <v>597.1</v>
      </c>
      <c r="I375" s="271">
        <f t="shared" si="6"/>
        <v>89.38622754491018</v>
      </c>
    </row>
    <row r="376" spans="1:9" ht="12" customHeight="1">
      <c r="A376" s="10">
        <v>1281</v>
      </c>
      <c r="B376" s="10">
        <v>108</v>
      </c>
      <c r="C376" s="10">
        <v>5174</v>
      </c>
      <c r="D376" s="10">
        <v>6171</v>
      </c>
      <c r="E376" s="2" t="s">
        <v>11</v>
      </c>
      <c r="F376" s="14">
        <v>10</v>
      </c>
      <c r="G376" s="13">
        <v>10</v>
      </c>
      <c r="H376" s="13">
        <v>0</v>
      </c>
      <c r="I376" s="271">
        <f t="shared" si="6"/>
        <v>0</v>
      </c>
    </row>
    <row r="377" spans="1:9" ht="12" customHeight="1">
      <c r="A377" s="10">
        <v>1282</v>
      </c>
      <c r="B377" s="10">
        <v>108</v>
      </c>
      <c r="C377" s="10">
        <v>5178</v>
      </c>
      <c r="D377" s="10">
        <v>6171</v>
      </c>
      <c r="E377" s="323" t="s">
        <v>540</v>
      </c>
      <c r="F377" s="14">
        <v>5700</v>
      </c>
      <c r="G377" s="13">
        <v>6717</v>
      </c>
      <c r="H377" s="13">
        <v>6619.1</v>
      </c>
      <c r="I377" s="271">
        <f t="shared" si="6"/>
        <v>98.54250409408964</v>
      </c>
    </row>
    <row r="378" spans="1:9" ht="12" customHeight="1">
      <c r="A378" s="10">
        <v>1283</v>
      </c>
      <c r="B378" s="10">
        <v>108</v>
      </c>
      <c r="C378" s="10">
        <v>5189</v>
      </c>
      <c r="D378" s="10">
        <v>6171</v>
      </c>
      <c r="E378" s="2" t="s">
        <v>695</v>
      </c>
      <c r="F378" s="14">
        <v>19</v>
      </c>
      <c r="G378" s="13">
        <v>4</v>
      </c>
      <c r="H378" s="13">
        <v>2.2</v>
      </c>
      <c r="I378" s="271">
        <f t="shared" si="6"/>
        <v>55.00000000000001</v>
      </c>
    </row>
    <row r="379" spans="1:9" ht="12" customHeight="1">
      <c r="A379" s="10">
        <v>1284</v>
      </c>
      <c r="B379" s="10">
        <v>108</v>
      </c>
      <c r="C379" s="10">
        <v>5192</v>
      </c>
      <c r="D379" s="10">
        <v>3632</v>
      </c>
      <c r="E379" s="2" t="s">
        <v>1741</v>
      </c>
      <c r="F379" s="14">
        <v>38</v>
      </c>
      <c r="G379" s="13">
        <v>77</v>
      </c>
      <c r="H379" s="13">
        <v>76.2</v>
      </c>
      <c r="I379" s="271">
        <f t="shared" si="6"/>
        <v>98.96103896103897</v>
      </c>
    </row>
    <row r="380" spans="1:9" ht="12" customHeight="1">
      <c r="A380" s="10">
        <v>1285</v>
      </c>
      <c r="B380" s="10" t="s">
        <v>127</v>
      </c>
      <c r="C380" s="10">
        <v>5362</v>
      </c>
      <c r="D380" s="10" t="s">
        <v>570</v>
      </c>
      <c r="E380" s="2" t="s">
        <v>411</v>
      </c>
      <c r="F380" s="14">
        <v>19</v>
      </c>
      <c r="G380" s="13">
        <v>19</v>
      </c>
      <c r="H380" s="13">
        <v>12.4</v>
      </c>
      <c r="I380" s="271">
        <f t="shared" si="6"/>
        <v>65.26315789473685</v>
      </c>
    </row>
    <row r="381" spans="1:9" ht="12" customHeight="1">
      <c r="A381" s="10">
        <v>1584</v>
      </c>
      <c r="B381" s="10">
        <v>108</v>
      </c>
      <c r="C381" s="10">
        <v>5171</v>
      </c>
      <c r="D381" s="10">
        <v>1014</v>
      </c>
      <c r="E381" s="2" t="s">
        <v>64</v>
      </c>
      <c r="F381" s="14">
        <v>0</v>
      </c>
      <c r="G381" s="13">
        <v>62</v>
      </c>
      <c r="H381" s="13">
        <v>53.8</v>
      </c>
      <c r="I381" s="271">
        <f t="shared" si="6"/>
        <v>86.77419354838709</v>
      </c>
    </row>
    <row r="382" spans="1:9" ht="12" customHeight="1">
      <c r="A382" s="10">
        <v>1585</v>
      </c>
      <c r="B382" s="10">
        <v>108</v>
      </c>
      <c r="C382" s="10">
        <v>5171</v>
      </c>
      <c r="D382" s="10">
        <v>6171</v>
      </c>
      <c r="E382" s="2" t="s">
        <v>264</v>
      </c>
      <c r="F382" s="14">
        <v>0</v>
      </c>
      <c r="G382" s="13">
        <v>100</v>
      </c>
      <c r="H382" s="13">
        <v>95.6</v>
      </c>
      <c r="I382" s="271">
        <f t="shared" si="6"/>
        <v>95.6</v>
      </c>
    </row>
    <row r="383" spans="1:9" ht="12" customHeight="1">
      <c r="A383" s="10">
        <v>1586</v>
      </c>
      <c r="B383" s="10">
        <v>108</v>
      </c>
      <c r="C383" s="10">
        <v>5171</v>
      </c>
      <c r="D383" s="10">
        <v>6409</v>
      </c>
      <c r="E383" s="2" t="s">
        <v>265</v>
      </c>
      <c r="F383" s="14">
        <v>0</v>
      </c>
      <c r="G383" s="13">
        <v>7</v>
      </c>
      <c r="H383" s="13">
        <v>5.1</v>
      </c>
      <c r="I383" s="271">
        <f t="shared" si="6"/>
        <v>72.85714285714285</v>
      </c>
    </row>
    <row r="384" spans="1:9" ht="12" customHeight="1">
      <c r="A384" s="10">
        <v>1603</v>
      </c>
      <c r="B384" s="10">
        <v>108</v>
      </c>
      <c r="C384" s="10">
        <v>5192</v>
      </c>
      <c r="D384" s="10">
        <v>6171</v>
      </c>
      <c r="E384" s="2" t="s">
        <v>1334</v>
      </c>
      <c r="F384" s="14">
        <v>0</v>
      </c>
      <c r="G384" s="13">
        <v>1</v>
      </c>
      <c r="H384" s="13">
        <v>0.5</v>
      </c>
      <c r="I384" s="271">
        <f t="shared" si="6"/>
        <v>50</v>
      </c>
    </row>
    <row r="385" spans="1:9" ht="12" customHeight="1">
      <c r="A385" s="10">
        <v>1632</v>
      </c>
      <c r="B385" s="10">
        <v>108</v>
      </c>
      <c r="C385" s="10">
        <v>5168</v>
      </c>
      <c r="D385" s="10">
        <v>6171</v>
      </c>
      <c r="E385" s="2" t="s">
        <v>1331</v>
      </c>
      <c r="F385" s="14">
        <v>0</v>
      </c>
      <c r="G385" s="13">
        <v>36.5</v>
      </c>
      <c r="H385" s="13">
        <v>36.5</v>
      </c>
      <c r="I385" s="271">
        <f t="shared" si="6"/>
        <v>100</v>
      </c>
    </row>
    <row r="386" spans="1:9" ht="12" customHeight="1">
      <c r="A386" s="33"/>
      <c r="B386" s="33" t="s">
        <v>327</v>
      </c>
      <c r="C386" s="33"/>
      <c r="D386" s="11"/>
      <c r="E386" s="17" t="s">
        <v>1608</v>
      </c>
      <c r="F386" s="19">
        <f>SUBTOTAL(9,F307:F385)</f>
        <v>35481</v>
      </c>
      <c r="G386" s="20">
        <f>SUBTOTAL(9,G307:G385)</f>
        <v>36403.5</v>
      </c>
      <c r="H386" s="20">
        <f>SUBTOTAL(9,H307:H385)</f>
        <v>33960.2</v>
      </c>
      <c r="I386" s="274">
        <f t="shared" si="6"/>
        <v>93.28828272006811</v>
      </c>
    </row>
    <row r="387" spans="1:9" ht="12" customHeight="1">
      <c r="A387" s="10">
        <v>1286</v>
      </c>
      <c r="B387" s="10">
        <v>110</v>
      </c>
      <c r="C387" s="10">
        <v>5139</v>
      </c>
      <c r="D387" s="10">
        <v>3399</v>
      </c>
      <c r="E387" s="2" t="s">
        <v>1639</v>
      </c>
      <c r="F387" s="14">
        <v>110</v>
      </c>
      <c r="G387" s="13">
        <v>110</v>
      </c>
      <c r="H387" s="13">
        <v>110</v>
      </c>
      <c r="I387" s="271">
        <f t="shared" si="6"/>
        <v>100</v>
      </c>
    </row>
    <row r="388" spans="1:9" ht="12" customHeight="1">
      <c r="A388" s="10">
        <v>1287</v>
      </c>
      <c r="B388" s="10">
        <v>110</v>
      </c>
      <c r="C388" s="10" t="s">
        <v>376</v>
      </c>
      <c r="D388" s="10">
        <v>3399</v>
      </c>
      <c r="E388" s="2" t="s">
        <v>576</v>
      </c>
      <c r="F388" s="14">
        <v>10</v>
      </c>
      <c r="G388" s="13">
        <v>16</v>
      </c>
      <c r="H388" s="13">
        <v>10.2</v>
      </c>
      <c r="I388" s="271">
        <f t="shared" si="6"/>
        <v>63.74999999999999</v>
      </c>
    </row>
    <row r="389" spans="1:9" ht="12" customHeight="1">
      <c r="A389" s="10">
        <v>1288</v>
      </c>
      <c r="B389" s="10">
        <v>110</v>
      </c>
      <c r="C389" s="10">
        <v>5169</v>
      </c>
      <c r="D389" s="10">
        <v>3399</v>
      </c>
      <c r="E389" s="2" t="s">
        <v>694</v>
      </c>
      <c r="F389" s="14">
        <v>70</v>
      </c>
      <c r="G389" s="13">
        <v>55</v>
      </c>
      <c r="H389" s="13">
        <v>44</v>
      </c>
      <c r="I389" s="271">
        <f t="shared" si="6"/>
        <v>80</v>
      </c>
    </row>
    <row r="390" spans="1:9" ht="12" customHeight="1">
      <c r="A390" s="10">
        <v>1289</v>
      </c>
      <c r="B390" s="10">
        <v>110</v>
      </c>
      <c r="C390" s="10" t="s">
        <v>396</v>
      </c>
      <c r="D390" s="10">
        <v>3399</v>
      </c>
      <c r="E390" s="2" t="s">
        <v>1698</v>
      </c>
      <c r="F390" s="14">
        <v>10</v>
      </c>
      <c r="G390" s="13">
        <v>41</v>
      </c>
      <c r="H390" s="13">
        <v>40</v>
      </c>
      <c r="I390" s="271">
        <f t="shared" si="6"/>
        <v>97.5609756097561</v>
      </c>
    </row>
    <row r="391" spans="1:9" ht="12" customHeight="1">
      <c r="A391" s="10">
        <v>1290</v>
      </c>
      <c r="B391" s="10">
        <v>110</v>
      </c>
      <c r="C391" s="10">
        <v>5175</v>
      </c>
      <c r="D391" s="10">
        <v>3399</v>
      </c>
      <c r="E391" s="2" t="s">
        <v>409</v>
      </c>
      <c r="F391" s="14">
        <v>20</v>
      </c>
      <c r="G391" s="13">
        <v>17</v>
      </c>
      <c r="H391" s="13">
        <v>13.7</v>
      </c>
      <c r="I391" s="271">
        <f t="shared" si="6"/>
        <v>80.58823529411764</v>
      </c>
    </row>
    <row r="392" spans="1:9" ht="12" customHeight="1">
      <c r="A392" s="10">
        <v>1291</v>
      </c>
      <c r="B392" s="10">
        <v>110</v>
      </c>
      <c r="C392" s="10">
        <v>5194</v>
      </c>
      <c r="D392" s="10">
        <v>3399</v>
      </c>
      <c r="E392" s="2" t="s">
        <v>521</v>
      </c>
      <c r="F392" s="14">
        <v>50</v>
      </c>
      <c r="G392" s="13">
        <v>47</v>
      </c>
      <c r="H392" s="13">
        <v>44.2</v>
      </c>
      <c r="I392" s="271">
        <f t="shared" si="6"/>
        <v>94.04255319148936</v>
      </c>
    </row>
    <row r="393" spans="1:9" ht="12" customHeight="1">
      <c r="A393" s="33"/>
      <c r="B393" s="33" t="s">
        <v>692</v>
      </c>
      <c r="C393" s="33"/>
      <c r="D393" s="11"/>
      <c r="E393" s="17" t="s">
        <v>693</v>
      </c>
      <c r="F393" s="19">
        <f>SUBTOTAL(9,F387:F392)</f>
        <v>270</v>
      </c>
      <c r="G393" s="20">
        <f>SUBTOTAL(9,G387:G392)</f>
        <v>286</v>
      </c>
      <c r="H393" s="20">
        <f>SUBTOTAL(9,H387:H392)</f>
        <v>262.09999999999997</v>
      </c>
      <c r="I393" s="274">
        <f t="shared" si="6"/>
        <v>91.64335664335664</v>
      </c>
    </row>
    <row r="394" spans="1:9" ht="12" customHeight="1">
      <c r="A394" s="10">
        <v>1292</v>
      </c>
      <c r="B394" s="10" t="s">
        <v>330</v>
      </c>
      <c r="C394" s="10" t="s">
        <v>375</v>
      </c>
      <c r="D394" s="10" t="s">
        <v>332</v>
      </c>
      <c r="E394" s="2" t="s">
        <v>1671</v>
      </c>
      <c r="F394" s="14">
        <v>20</v>
      </c>
      <c r="G394" s="13">
        <v>5</v>
      </c>
      <c r="H394" s="13">
        <v>3.4</v>
      </c>
      <c r="I394" s="271">
        <f aca="true" t="shared" si="7" ref="I394:I476">(H394/G394)*100</f>
        <v>68</v>
      </c>
    </row>
    <row r="395" spans="1:9" ht="12" customHeight="1">
      <c r="A395" s="10">
        <v>1293</v>
      </c>
      <c r="B395" s="10" t="s">
        <v>330</v>
      </c>
      <c r="C395" s="10" t="s">
        <v>580</v>
      </c>
      <c r="D395" s="10" t="s">
        <v>332</v>
      </c>
      <c r="E395" s="2" t="s">
        <v>31</v>
      </c>
      <c r="F395" s="14">
        <v>1218</v>
      </c>
      <c r="G395" s="13">
        <v>1933</v>
      </c>
      <c r="H395" s="13">
        <v>2086.8</v>
      </c>
      <c r="I395" s="271">
        <f t="shared" si="7"/>
        <v>107.95654423176411</v>
      </c>
    </row>
    <row r="396" spans="1:9" ht="12" customHeight="1">
      <c r="A396" s="10">
        <v>1294</v>
      </c>
      <c r="B396" s="10" t="s">
        <v>330</v>
      </c>
      <c r="C396" s="10" t="s">
        <v>580</v>
      </c>
      <c r="D396" s="10" t="s">
        <v>332</v>
      </c>
      <c r="E396" s="2" t="s">
        <v>598</v>
      </c>
      <c r="F396" s="14">
        <v>300</v>
      </c>
      <c r="G396" s="13">
        <v>285</v>
      </c>
      <c r="H396" s="13">
        <v>281.5</v>
      </c>
      <c r="I396" s="271">
        <f t="shared" si="7"/>
        <v>98.7719298245614</v>
      </c>
    </row>
    <row r="397" spans="1:9" ht="12" customHeight="1">
      <c r="A397" s="10">
        <v>1295</v>
      </c>
      <c r="B397" s="10" t="s">
        <v>330</v>
      </c>
      <c r="C397" s="10" t="s">
        <v>580</v>
      </c>
      <c r="D397" s="10" t="s">
        <v>332</v>
      </c>
      <c r="E397" s="2" t="s">
        <v>591</v>
      </c>
      <c r="F397" s="14">
        <v>100</v>
      </c>
      <c r="G397" s="13">
        <v>0</v>
      </c>
      <c r="H397" s="13">
        <v>0</v>
      </c>
      <c r="I397" s="272" t="s">
        <v>777</v>
      </c>
    </row>
    <row r="398" spans="1:9" ht="12" customHeight="1">
      <c r="A398" s="10">
        <v>1296</v>
      </c>
      <c r="B398" s="10">
        <v>111</v>
      </c>
      <c r="C398" s="10">
        <v>5169</v>
      </c>
      <c r="D398" s="10">
        <v>3322</v>
      </c>
      <c r="E398" s="2" t="s">
        <v>1697</v>
      </c>
      <c r="F398" s="14">
        <v>10</v>
      </c>
      <c r="G398" s="13">
        <v>10</v>
      </c>
      <c r="H398" s="13">
        <v>0</v>
      </c>
      <c r="I398" s="271">
        <f t="shared" si="7"/>
        <v>0</v>
      </c>
    </row>
    <row r="399" spans="1:9" ht="12" customHeight="1">
      <c r="A399" s="10">
        <v>1297</v>
      </c>
      <c r="B399" s="10">
        <v>111</v>
      </c>
      <c r="C399" s="10">
        <v>5169</v>
      </c>
      <c r="D399" s="10">
        <v>3322</v>
      </c>
      <c r="E399" s="2" t="s">
        <v>457</v>
      </c>
      <c r="F399" s="14">
        <v>10</v>
      </c>
      <c r="G399" s="13">
        <v>25</v>
      </c>
      <c r="H399" s="13">
        <v>24.9</v>
      </c>
      <c r="I399" s="271">
        <f t="shared" si="7"/>
        <v>99.6</v>
      </c>
    </row>
    <row r="400" spans="1:9" ht="12" customHeight="1">
      <c r="A400" s="10">
        <v>1298</v>
      </c>
      <c r="B400" s="10" t="s">
        <v>330</v>
      </c>
      <c r="C400" s="10" t="s">
        <v>396</v>
      </c>
      <c r="D400" s="10" t="s">
        <v>332</v>
      </c>
      <c r="E400" s="2" t="s">
        <v>599</v>
      </c>
      <c r="F400" s="14">
        <v>700</v>
      </c>
      <c r="G400" s="13">
        <v>810</v>
      </c>
      <c r="H400" s="13">
        <v>822.8</v>
      </c>
      <c r="I400" s="271">
        <f t="shared" si="7"/>
        <v>101.58024691358025</v>
      </c>
    </row>
    <row r="401" spans="1:9" ht="12" customHeight="1">
      <c r="A401" s="10">
        <v>1299</v>
      </c>
      <c r="B401" s="10" t="s">
        <v>330</v>
      </c>
      <c r="C401" s="10" t="s">
        <v>396</v>
      </c>
      <c r="D401" s="10" t="s">
        <v>332</v>
      </c>
      <c r="E401" s="2" t="s">
        <v>266</v>
      </c>
      <c r="F401" s="14">
        <v>200</v>
      </c>
      <c r="G401" s="13">
        <v>0</v>
      </c>
      <c r="H401" s="13">
        <v>0</v>
      </c>
      <c r="I401" s="272" t="s">
        <v>777</v>
      </c>
    </row>
    <row r="402" spans="1:9" ht="12" customHeight="1">
      <c r="A402" s="10">
        <v>1300</v>
      </c>
      <c r="B402" s="10" t="s">
        <v>330</v>
      </c>
      <c r="C402" s="10" t="s">
        <v>396</v>
      </c>
      <c r="D402" s="10" t="s">
        <v>332</v>
      </c>
      <c r="E402" s="2" t="s">
        <v>610</v>
      </c>
      <c r="F402" s="14">
        <v>150</v>
      </c>
      <c r="G402" s="13">
        <v>80</v>
      </c>
      <c r="H402" s="13">
        <v>77.7</v>
      </c>
      <c r="I402" s="271">
        <f t="shared" si="7"/>
        <v>97.125</v>
      </c>
    </row>
    <row r="403" spans="1:9" ht="12" customHeight="1">
      <c r="A403" s="10">
        <v>1301</v>
      </c>
      <c r="B403" s="10" t="s">
        <v>330</v>
      </c>
      <c r="C403" s="10" t="s">
        <v>396</v>
      </c>
      <c r="D403" s="10" t="s">
        <v>332</v>
      </c>
      <c r="E403" s="2" t="s">
        <v>611</v>
      </c>
      <c r="F403" s="14">
        <v>100</v>
      </c>
      <c r="G403" s="13">
        <v>100</v>
      </c>
      <c r="H403" s="13">
        <v>0</v>
      </c>
      <c r="I403" s="271">
        <f t="shared" si="7"/>
        <v>0</v>
      </c>
    </row>
    <row r="404" spans="1:9" ht="12" customHeight="1">
      <c r="A404" s="10">
        <v>1599</v>
      </c>
      <c r="B404" s="10">
        <v>111</v>
      </c>
      <c r="C404" s="10">
        <v>5169</v>
      </c>
      <c r="D404" s="10">
        <v>2221</v>
      </c>
      <c r="E404" s="2" t="s">
        <v>1454</v>
      </c>
      <c r="F404" s="14">
        <v>0</v>
      </c>
      <c r="G404" s="13">
        <v>270</v>
      </c>
      <c r="H404" s="13">
        <v>0</v>
      </c>
      <c r="I404" s="271">
        <f t="shared" si="7"/>
        <v>0</v>
      </c>
    </row>
    <row r="405" spans="1:9" ht="12" customHeight="1">
      <c r="A405" s="10">
        <v>1302</v>
      </c>
      <c r="B405" s="10">
        <v>111</v>
      </c>
      <c r="C405" s="10">
        <v>5219</v>
      </c>
      <c r="D405" s="10">
        <v>3322</v>
      </c>
      <c r="E405" s="2" t="s">
        <v>1664</v>
      </c>
      <c r="F405" s="14">
        <v>1400</v>
      </c>
      <c r="G405" s="13">
        <v>3305</v>
      </c>
      <c r="H405" s="13">
        <v>3304.4</v>
      </c>
      <c r="I405" s="271">
        <f>(H405/G405)*100</f>
        <v>99.98184568835099</v>
      </c>
    </row>
    <row r="406" spans="1:9" ht="12" customHeight="1">
      <c r="A406" s="10">
        <v>1610</v>
      </c>
      <c r="B406" s="10">
        <v>111</v>
      </c>
      <c r="C406" s="10">
        <v>5164</v>
      </c>
      <c r="D406" s="10">
        <v>3635</v>
      </c>
      <c r="E406" s="2" t="s">
        <v>392</v>
      </c>
      <c r="F406" s="14">
        <v>0</v>
      </c>
      <c r="G406" s="13">
        <v>20</v>
      </c>
      <c r="H406" s="13">
        <v>5.9</v>
      </c>
      <c r="I406" s="271">
        <f>(H406/G406)*100</f>
        <v>29.500000000000004</v>
      </c>
    </row>
    <row r="407" spans="1:9" ht="12" customHeight="1">
      <c r="A407" s="10">
        <v>1611</v>
      </c>
      <c r="B407" s="10">
        <v>111</v>
      </c>
      <c r="C407" s="10">
        <v>5213</v>
      </c>
      <c r="D407" s="10">
        <v>3322</v>
      </c>
      <c r="E407" s="2" t="s">
        <v>1662</v>
      </c>
      <c r="F407" s="14">
        <v>0</v>
      </c>
      <c r="G407" s="13">
        <v>600</v>
      </c>
      <c r="H407" s="13">
        <v>600</v>
      </c>
      <c r="I407" s="271">
        <f>(H407/G407)*100</f>
        <v>100</v>
      </c>
    </row>
    <row r="408" spans="1:9" ht="12" customHeight="1">
      <c r="A408" s="10">
        <v>1612</v>
      </c>
      <c r="B408" s="10">
        <v>111</v>
      </c>
      <c r="C408" s="10">
        <v>5212</v>
      </c>
      <c r="D408" s="10">
        <v>3322</v>
      </c>
      <c r="E408" s="2" t="s">
        <v>210</v>
      </c>
      <c r="F408" s="14">
        <v>0</v>
      </c>
      <c r="G408" s="13">
        <v>250</v>
      </c>
      <c r="H408" s="13">
        <v>0</v>
      </c>
      <c r="I408" s="271">
        <f>(H408/G408)*100</f>
        <v>0</v>
      </c>
    </row>
    <row r="409" spans="1:9" ht="12" customHeight="1">
      <c r="A409" s="10">
        <v>1613</v>
      </c>
      <c r="B409" s="10">
        <v>111</v>
      </c>
      <c r="C409" s="10">
        <v>5223</v>
      </c>
      <c r="D409" s="10">
        <v>3322</v>
      </c>
      <c r="E409" s="2" t="s">
        <v>211</v>
      </c>
      <c r="F409" s="14">
        <v>0</v>
      </c>
      <c r="G409" s="13">
        <v>280</v>
      </c>
      <c r="H409" s="13">
        <v>272</v>
      </c>
      <c r="I409" s="271">
        <f>(H409/G409)*100</f>
        <v>97.14285714285714</v>
      </c>
    </row>
    <row r="410" spans="1:9" ht="12" customHeight="1">
      <c r="A410" s="33"/>
      <c r="B410" s="33" t="s">
        <v>333</v>
      </c>
      <c r="C410" s="33"/>
      <c r="D410" s="11"/>
      <c r="E410" s="17" t="s">
        <v>778</v>
      </c>
      <c r="F410" s="19">
        <f>SUBTOTAL(9,F394:F409)</f>
        <v>4208</v>
      </c>
      <c r="G410" s="20">
        <f>SUBTOTAL(9,G394:G409)</f>
        <v>7973</v>
      </c>
      <c r="H410" s="20">
        <f>SUBTOTAL(9,H394:H409)</f>
        <v>7479.4</v>
      </c>
      <c r="I410" s="274">
        <f t="shared" si="7"/>
        <v>93.80910573184498</v>
      </c>
    </row>
    <row r="411" spans="1:9" ht="12" customHeight="1">
      <c r="A411" s="10">
        <v>1303</v>
      </c>
      <c r="B411" s="10" t="s">
        <v>336</v>
      </c>
      <c r="C411" s="10" t="s">
        <v>580</v>
      </c>
      <c r="D411" s="10" t="s">
        <v>332</v>
      </c>
      <c r="E411" s="2" t="s">
        <v>591</v>
      </c>
      <c r="F411" s="14">
        <v>800</v>
      </c>
      <c r="G411" s="13">
        <v>155</v>
      </c>
      <c r="H411" s="13">
        <v>10.5</v>
      </c>
      <c r="I411" s="271">
        <f t="shared" si="7"/>
        <v>6.774193548387098</v>
      </c>
    </row>
    <row r="412" spans="1:9" ht="12" customHeight="1">
      <c r="A412" s="10">
        <v>1304</v>
      </c>
      <c r="B412" s="10" t="s">
        <v>336</v>
      </c>
      <c r="C412" s="10">
        <v>5166</v>
      </c>
      <c r="D412" s="10" t="s">
        <v>332</v>
      </c>
      <c r="E412" s="2" t="s">
        <v>267</v>
      </c>
      <c r="F412" s="14">
        <v>200</v>
      </c>
      <c r="G412" s="13">
        <v>200</v>
      </c>
      <c r="H412" s="13">
        <v>197.9</v>
      </c>
      <c r="I412" s="271">
        <f t="shared" si="7"/>
        <v>98.95</v>
      </c>
    </row>
    <row r="413" spans="1:9" ht="12" customHeight="1">
      <c r="A413" s="10">
        <v>1305</v>
      </c>
      <c r="B413" s="10">
        <v>112</v>
      </c>
      <c r="C413" s="10">
        <v>5166</v>
      </c>
      <c r="D413" s="10">
        <v>3635</v>
      </c>
      <c r="E413" s="2" t="s">
        <v>268</v>
      </c>
      <c r="F413" s="14">
        <v>279</v>
      </c>
      <c r="G413" s="13">
        <v>624</v>
      </c>
      <c r="H413" s="13">
        <v>617.8</v>
      </c>
      <c r="I413" s="271">
        <f t="shared" si="7"/>
        <v>99.00641025641025</v>
      </c>
    </row>
    <row r="414" spans="1:9" ht="12" customHeight="1">
      <c r="A414" s="10">
        <v>1306</v>
      </c>
      <c r="B414" s="10" t="s">
        <v>336</v>
      </c>
      <c r="C414" s="10" t="s">
        <v>396</v>
      </c>
      <c r="D414" s="10" t="s">
        <v>332</v>
      </c>
      <c r="E414" s="2" t="s">
        <v>612</v>
      </c>
      <c r="F414" s="14">
        <v>100</v>
      </c>
      <c r="G414" s="13">
        <v>136</v>
      </c>
      <c r="H414" s="13">
        <v>129.5</v>
      </c>
      <c r="I414" s="271">
        <f t="shared" si="7"/>
        <v>95.22058823529412</v>
      </c>
    </row>
    <row r="415" spans="1:9" ht="12" customHeight="1">
      <c r="A415" s="10">
        <v>1307</v>
      </c>
      <c r="B415" s="10">
        <v>112</v>
      </c>
      <c r="C415" s="10">
        <v>5171</v>
      </c>
      <c r="D415" s="10">
        <v>2212</v>
      </c>
      <c r="E415" s="2" t="s">
        <v>622</v>
      </c>
      <c r="F415" s="14">
        <v>1000</v>
      </c>
      <c r="G415" s="13">
        <v>230</v>
      </c>
      <c r="H415" s="13">
        <v>215.2</v>
      </c>
      <c r="I415" s="271">
        <f t="shared" si="7"/>
        <v>93.56521739130434</v>
      </c>
    </row>
    <row r="416" spans="1:9" ht="12" customHeight="1">
      <c r="A416" s="10">
        <v>1577</v>
      </c>
      <c r="B416" s="10">
        <v>112</v>
      </c>
      <c r="C416" s="10">
        <v>5169</v>
      </c>
      <c r="D416" s="10">
        <v>3639</v>
      </c>
      <c r="E416" s="2" t="s">
        <v>32</v>
      </c>
      <c r="F416" s="14">
        <v>0</v>
      </c>
      <c r="G416" s="13">
        <v>200</v>
      </c>
      <c r="H416" s="13">
        <v>112.6</v>
      </c>
      <c r="I416" s="271">
        <f t="shared" si="7"/>
        <v>56.3</v>
      </c>
    </row>
    <row r="417" spans="1:9" ht="12" customHeight="1">
      <c r="A417" s="10">
        <v>1590</v>
      </c>
      <c r="B417" s="10">
        <v>112</v>
      </c>
      <c r="C417" s="10" t="s">
        <v>396</v>
      </c>
      <c r="D417" s="10" t="s">
        <v>332</v>
      </c>
      <c r="E417" s="2" t="s">
        <v>609</v>
      </c>
      <c r="F417" s="14">
        <v>0</v>
      </c>
      <c r="G417" s="13">
        <v>40</v>
      </c>
      <c r="H417" s="13">
        <v>33.9</v>
      </c>
      <c r="I417" s="271">
        <f t="shared" si="7"/>
        <v>84.74999999999999</v>
      </c>
    </row>
    <row r="418" spans="1:9" ht="12" customHeight="1">
      <c r="A418" s="10">
        <v>1579</v>
      </c>
      <c r="B418" s="10">
        <v>112</v>
      </c>
      <c r="C418" s="10">
        <v>5909</v>
      </c>
      <c r="D418" s="10">
        <v>3635</v>
      </c>
      <c r="E418" s="2" t="s">
        <v>1668</v>
      </c>
      <c r="F418" s="14">
        <v>0</v>
      </c>
      <c r="G418" s="13">
        <v>24</v>
      </c>
      <c r="H418" s="13">
        <v>24</v>
      </c>
      <c r="I418" s="271">
        <f t="shared" si="7"/>
        <v>100</v>
      </c>
    </row>
    <row r="419" spans="1:9" ht="12" customHeight="1">
      <c r="A419" s="10">
        <v>1617</v>
      </c>
      <c r="B419" s="10">
        <v>112</v>
      </c>
      <c r="C419" s="10">
        <v>5137</v>
      </c>
      <c r="D419" s="10">
        <v>4312</v>
      </c>
      <c r="E419" s="2" t="s">
        <v>212</v>
      </c>
      <c r="F419" s="14">
        <v>0</v>
      </c>
      <c r="G419" s="13">
        <v>300</v>
      </c>
      <c r="H419" s="13">
        <v>98.9</v>
      </c>
      <c r="I419" s="271">
        <f t="shared" si="7"/>
        <v>32.96666666666667</v>
      </c>
    </row>
    <row r="420" spans="1:9" ht="12" customHeight="1">
      <c r="A420" s="10">
        <v>1618</v>
      </c>
      <c r="B420" s="10">
        <v>112</v>
      </c>
      <c r="C420" s="10">
        <v>5137</v>
      </c>
      <c r="D420" s="10">
        <v>4312</v>
      </c>
      <c r="E420" s="2" t="s">
        <v>213</v>
      </c>
      <c r="F420" s="14">
        <v>0</v>
      </c>
      <c r="G420" s="13">
        <v>450</v>
      </c>
      <c r="H420" s="13">
        <v>435.4</v>
      </c>
      <c r="I420" s="271">
        <f t="shared" si="7"/>
        <v>96.75555555555555</v>
      </c>
    </row>
    <row r="421" spans="1:9" ht="12" customHeight="1">
      <c r="A421" s="10">
        <v>1623</v>
      </c>
      <c r="B421" s="10">
        <v>112</v>
      </c>
      <c r="C421" s="10">
        <v>5164</v>
      </c>
      <c r="D421" s="10">
        <v>3612</v>
      </c>
      <c r="E421" s="2" t="s">
        <v>392</v>
      </c>
      <c r="F421" s="14">
        <v>0</v>
      </c>
      <c r="G421" s="13">
        <v>80</v>
      </c>
      <c r="H421" s="13">
        <v>79.2</v>
      </c>
      <c r="I421" s="271">
        <f t="shared" si="7"/>
        <v>99</v>
      </c>
    </row>
    <row r="422" spans="1:9" ht="12" customHeight="1">
      <c r="A422" s="10">
        <v>1630</v>
      </c>
      <c r="B422" s="10">
        <v>112</v>
      </c>
      <c r="C422" s="10">
        <v>5171</v>
      </c>
      <c r="D422" s="10">
        <v>3322</v>
      </c>
      <c r="E422" s="2" t="s">
        <v>214</v>
      </c>
      <c r="F422" s="14">
        <v>0</v>
      </c>
      <c r="G422" s="13">
        <v>840</v>
      </c>
      <c r="H422" s="13">
        <v>840</v>
      </c>
      <c r="I422" s="271">
        <f t="shared" si="7"/>
        <v>100</v>
      </c>
    </row>
    <row r="423" spans="1:9" ht="12" customHeight="1">
      <c r="A423" s="33"/>
      <c r="B423" s="33" t="s">
        <v>340</v>
      </c>
      <c r="C423" s="33"/>
      <c r="D423" s="11"/>
      <c r="E423" s="17" t="s">
        <v>1609</v>
      </c>
      <c r="F423" s="19">
        <f>SUBTOTAL(9,F411:F418)</f>
        <v>2379</v>
      </c>
      <c r="G423" s="20">
        <f>SUBTOTAL(9,G411:G422)</f>
        <v>3279</v>
      </c>
      <c r="H423" s="20">
        <f>SUBTOTAL(9,H411:H422)</f>
        <v>2794.8999999999996</v>
      </c>
      <c r="I423" s="274">
        <f t="shared" si="7"/>
        <v>85.23635254650806</v>
      </c>
    </row>
    <row r="424" spans="1:9" ht="12" customHeight="1">
      <c r="A424" s="10">
        <v>1308</v>
      </c>
      <c r="B424" s="10" t="s">
        <v>129</v>
      </c>
      <c r="C424" s="10" t="s">
        <v>580</v>
      </c>
      <c r="D424" s="11">
        <v>3639</v>
      </c>
      <c r="E424" s="2" t="s">
        <v>591</v>
      </c>
      <c r="F424" s="14">
        <v>200</v>
      </c>
      <c r="G424" s="13">
        <v>200</v>
      </c>
      <c r="H424" s="13">
        <v>124.2</v>
      </c>
      <c r="I424" s="271">
        <f t="shared" si="7"/>
        <v>62.1</v>
      </c>
    </row>
    <row r="425" spans="1:9" ht="12" customHeight="1">
      <c r="A425" s="10">
        <v>1309</v>
      </c>
      <c r="B425" s="18">
        <v>113</v>
      </c>
      <c r="C425" s="10">
        <v>5169</v>
      </c>
      <c r="D425" s="10">
        <v>2212</v>
      </c>
      <c r="E425" s="2" t="s">
        <v>582</v>
      </c>
      <c r="F425" s="14">
        <v>20</v>
      </c>
      <c r="G425" s="13">
        <v>20</v>
      </c>
      <c r="H425" s="13">
        <v>0</v>
      </c>
      <c r="I425" s="271">
        <f t="shared" si="7"/>
        <v>0</v>
      </c>
    </row>
    <row r="426" spans="1:9" ht="12" customHeight="1">
      <c r="A426" s="10">
        <v>1310</v>
      </c>
      <c r="B426" s="10" t="s">
        <v>129</v>
      </c>
      <c r="C426" s="10" t="s">
        <v>396</v>
      </c>
      <c r="D426" s="11">
        <v>3639</v>
      </c>
      <c r="E426" s="2" t="s">
        <v>511</v>
      </c>
      <c r="F426" s="14">
        <v>40</v>
      </c>
      <c r="G426" s="13">
        <v>40</v>
      </c>
      <c r="H426" s="13">
        <v>0</v>
      </c>
      <c r="I426" s="271">
        <f t="shared" si="7"/>
        <v>0</v>
      </c>
    </row>
    <row r="427" spans="1:9" ht="12" customHeight="1">
      <c r="A427" s="10">
        <v>1311</v>
      </c>
      <c r="B427" s="10" t="s">
        <v>129</v>
      </c>
      <c r="C427" s="10" t="s">
        <v>402</v>
      </c>
      <c r="D427" s="10" t="s">
        <v>332</v>
      </c>
      <c r="E427" s="2" t="s">
        <v>613</v>
      </c>
      <c r="F427" s="14">
        <v>100</v>
      </c>
      <c r="G427" s="13">
        <v>100</v>
      </c>
      <c r="H427" s="13">
        <v>0</v>
      </c>
      <c r="I427" s="271">
        <f t="shared" si="7"/>
        <v>0</v>
      </c>
    </row>
    <row r="428" spans="1:9" ht="12" customHeight="1">
      <c r="A428" s="10">
        <v>1312</v>
      </c>
      <c r="B428" s="10" t="s">
        <v>129</v>
      </c>
      <c r="C428" s="10" t="s">
        <v>614</v>
      </c>
      <c r="D428" s="10" t="s">
        <v>332</v>
      </c>
      <c r="E428" s="2" t="s">
        <v>1347</v>
      </c>
      <c r="F428" s="14">
        <v>100</v>
      </c>
      <c r="G428" s="13">
        <v>100</v>
      </c>
      <c r="H428" s="13">
        <v>0</v>
      </c>
      <c r="I428" s="271">
        <f t="shared" si="7"/>
        <v>0</v>
      </c>
    </row>
    <row r="429" spans="1:9" ht="12" customHeight="1">
      <c r="A429" s="33"/>
      <c r="B429" s="33" t="s">
        <v>615</v>
      </c>
      <c r="C429" s="33"/>
      <c r="D429" s="11"/>
      <c r="E429" s="17" t="s">
        <v>1610</v>
      </c>
      <c r="F429" s="19">
        <f>SUBTOTAL(9,F424:F428)</f>
        <v>460</v>
      </c>
      <c r="G429" s="20">
        <f>SUBTOTAL(9,G424:G428)</f>
        <v>460</v>
      </c>
      <c r="H429" s="20">
        <f>SUBTOTAL(9,H424:H428)</f>
        <v>124.2</v>
      </c>
      <c r="I429" s="274">
        <f t="shared" si="7"/>
        <v>27</v>
      </c>
    </row>
    <row r="430" spans="1:9" ht="12" customHeight="1">
      <c r="A430" s="10">
        <v>1313</v>
      </c>
      <c r="B430" s="10">
        <v>114</v>
      </c>
      <c r="C430" s="11">
        <v>5164</v>
      </c>
      <c r="D430" s="11">
        <v>3639</v>
      </c>
      <c r="E430" s="9" t="s">
        <v>392</v>
      </c>
      <c r="F430" s="36">
        <v>325</v>
      </c>
      <c r="G430" s="32">
        <v>317.7</v>
      </c>
      <c r="H430" s="13">
        <v>52.3</v>
      </c>
      <c r="I430" s="271">
        <f t="shared" si="7"/>
        <v>16.4620711362921</v>
      </c>
    </row>
    <row r="431" spans="1:9" ht="12" customHeight="1">
      <c r="A431" s="10">
        <v>1314</v>
      </c>
      <c r="B431" s="10" t="s">
        <v>156</v>
      </c>
      <c r="C431" s="11" t="s">
        <v>580</v>
      </c>
      <c r="D431" s="11">
        <v>3639</v>
      </c>
      <c r="E431" s="9" t="s">
        <v>616</v>
      </c>
      <c r="F431" s="36">
        <v>600</v>
      </c>
      <c r="G431" s="32">
        <v>600</v>
      </c>
      <c r="H431" s="13">
        <v>560.8</v>
      </c>
      <c r="I431" s="271">
        <f t="shared" si="7"/>
        <v>93.46666666666667</v>
      </c>
    </row>
    <row r="432" spans="1:9" ht="12" customHeight="1">
      <c r="A432" s="10">
        <v>1315</v>
      </c>
      <c r="B432" s="10" t="s">
        <v>156</v>
      </c>
      <c r="C432" s="11" t="s">
        <v>580</v>
      </c>
      <c r="D432" s="11">
        <v>3639</v>
      </c>
      <c r="E432" s="2" t="s">
        <v>591</v>
      </c>
      <c r="F432" s="36">
        <v>400</v>
      </c>
      <c r="G432" s="32">
        <v>400</v>
      </c>
      <c r="H432" s="13">
        <v>379.6</v>
      </c>
      <c r="I432" s="271">
        <f t="shared" si="7"/>
        <v>94.9</v>
      </c>
    </row>
    <row r="433" spans="1:9" ht="12" customHeight="1">
      <c r="A433" s="10">
        <v>1316</v>
      </c>
      <c r="B433" s="10" t="s">
        <v>156</v>
      </c>
      <c r="C433" s="11" t="s">
        <v>580</v>
      </c>
      <c r="D433" s="11">
        <v>3639</v>
      </c>
      <c r="E433" s="9" t="s">
        <v>617</v>
      </c>
      <c r="F433" s="36">
        <v>400</v>
      </c>
      <c r="G433" s="32">
        <v>360</v>
      </c>
      <c r="H433" s="13">
        <v>222.3</v>
      </c>
      <c r="I433" s="271">
        <f t="shared" si="7"/>
        <v>61.75000000000001</v>
      </c>
    </row>
    <row r="434" spans="1:9" ht="12" customHeight="1">
      <c r="A434" s="10">
        <v>1317</v>
      </c>
      <c r="B434" s="10" t="s">
        <v>156</v>
      </c>
      <c r="C434" s="11" t="s">
        <v>396</v>
      </c>
      <c r="D434" s="11">
        <v>3639</v>
      </c>
      <c r="E434" s="9" t="s">
        <v>582</v>
      </c>
      <c r="F434" s="36">
        <v>200</v>
      </c>
      <c r="G434" s="32">
        <v>200</v>
      </c>
      <c r="H434" s="13">
        <v>186.4</v>
      </c>
      <c r="I434" s="272">
        <f t="shared" si="7"/>
        <v>93.2</v>
      </c>
    </row>
    <row r="435" spans="1:9" ht="12" customHeight="1">
      <c r="A435" s="10">
        <v>1318</v>
      </c>
      <c r="B435" s="10">
        <v>114</v>
      </c>
      <c r="C435" s="10">
        <v>5169</v>
      </c>
      <c r="D435" s="10">
        <v>3639</v>
      </c>
      <c r="E435" s="2" t="s">
        <v>618</v>
      </c>
      <c r="F435" s="36">
        <v>2000</v>
      </c>
      <c r="G435" s="32">
        <v>3800</v>
      </c>
      <c r="H435" s="13">
        <v>2979</v>
      </c>
      <c r="I435" s="272">
        <f t="shared" si="7"/>
        <v>78.39473684210526</v>
      </c>
    </row>
    <row r="436" spans="1:9" ht="12" customHeight="1">
      <c r="A436" s="10">
        <v>1319</v>
      </c>
      <c r="B436" s="10" t="s">
        <v>156</v>
      </c>
      <c r="C436" s="11">
        <v>5361</v>
      </c>
      <c r="D436" s="11">
        <v>3639</v>
      </c>
      <c r="E436" s="9" t="s">
        <v>410</v>
      </c>
      <c r="F436" s="36">
        <v>50</v>
      </c>
      <c r="G436" s="32">
        <v>90</v>
      </c>
      <c r="H436" s="13">
        <v>67</v>
      </c>
      <c r="I436" s="272">
        <f t="shared" si="7"/>
        <v>74.44444444444444</v>
      </c>
    </row>
    <row r="437" spans="1:9" ht="12" customHeight="1">
      <c r="A437" s="10">
        <v>1320</v>
      </c>
      <c r="B437" s="10" t="s">
        <v>156</v>
      </c>
      <c r="C437" s="11" t="s">
        <v>619</v>
      </c>
      <c r="D437" s="11">
        <v>3639</v>
      </c>
      <c r="E437" s="9" t="s">
        <v>1742</v>
      </c>
      <c r="F437" s="36">
        <v>24395</v>
      </c>
      <c r="G437" s="32">
        <v>73487</v>
      </c>
      <c r="H437" s="13">
        <v>60295.6</v>
      </c>
      <c r="I437" s="272">
        <f t="shared" si="7"/>
        <v>82.04934206050049</v>
      </c>
    </row>
    <row r="438" spans="1:9" ht="12" customHeight="1">
      <c r="A438" s="10">
        <v>1321</v>
      </c>
      <c r="B438" s="10">
        <v>114</v>
      </c>
      <c r="C438" s="11">
        <v>5909</v>
      </c>
      <c r="D438" s="11">
        <v>3612</v>
      </c>
      <c r="E438" s="9" t="s">
        <v>1667</v>
      </c>
      <c r="F438" s="36">
        <v>2700</v>
      </c>
      <c r="G438" s="32">
        <v>3988</v>
      </c>
      <c r="H438" s="13">
        <v>3987.4</v>
      </c>
      <c r="I438" s="272">
        <f t="shared" si="7"/>
        <v>99.98495486459379</v>
      </c>
    </row>
    <row r="439" spans="1:9" ht="12" customHeight="1">
      <c r="A439" s="10">
        <v>1322</v>
      </c>
      <c r="B439" s="10">
        <v>114</v>
      </c>
      <c r="C439" s="11">
        <v>5909</v>
      </c>
      <c r="D439" s="11">
        <v>3639</v>
      </c>
      <c r="E439" s="9" t="s">
        <v>1666</v>
      </c>
      <c r="F439" s="36">
        <v>500</v>
      </c>
      <c r="G439" s="32">
        <v>500</v>
      </c>
      <c r="H439" s="13">
        <v>278.4</v>
      </c>
      <c r="I439" s="272">
        <f t="shared" si="7"/>
        <v>55.67999999999999</v>
      </c>
    </row>
    <row r="440" spans="1:9" ht="12" customHeight="1">
      <c r="A440" s="10">
        <v>1602</v>
      </c>
      <c r="B440" s="10">
        <v>114</v>
      </c>
      <c r="C440" s="11">
        <v>5909</v>
      </c>
      <c r="D440" s="11">
        <v>3639</v>
      </c>
      <c r="E440" s="9" t="s">
        <v>786</v>
      </c>
      <c r="F440" s="36">
        <v>0</v>
      </c>
      <c r="G440" s="32">
        <v>7.3</v>
      </c>
      <c r="H440" s="13">
        <v>7.4</v>
      </c>
      <c r="I440" s="272">
        <f t="shared" si="7"/>
        <v>101.36986301369863</v>
      </c>
    </row>
    <row r="441" spans="1:9" ht="12" customHeight="1">
      <c r="A441" s="33"/>
      <c r="B441" s="33" t="s">
        <v>343</v>
      </c>
      <c r="C441" s="33"/>
      <c r="D441" s="11"/>
      <c r="E441" s="17" t="s">
        <v>1611</v>
      </c>
      <c r="F441" s="19">
        <f>SUBTOTAL(9,F430:F440)</f>
        <v>31570</v>
      </c>
      <c r="G441" s="20">
        <f>SUBTOTAL(9,G430:G440)</f>
        <v>83750</v>
      </c>
      <c r="H441" s="20">
        <f>SUBTOTAL(9,H430:H440)</f>
        <v>69016.19999999998</v>
      </c>
      <c r="I441" s="351">
        <f t="shared" si="7"/>
        <v>82.40740298507461</v>
      </c>
    </row>
    <row r="442" spans="1:9" ht="12" customHeight="1">
      <c r="A442" s="10">
        <v>1323</v>
      </c>
      <c r="B442" s="10">
        <v>115</v>
      </c>
      <c r="C442" s="10">
        <v>5137</v>
      </c>
      <c r="D442" s="10">
        <v>2310</v>
      </c>
      <c r="E442" s="2" t="s">
        <v>1672</v>
      </c>
      <c r="F442" s="14">
        <v>100</v>
      </c>
      <c r="G442" s="13">
        <v>108</v>
      </c>
      <c r="H442" s="13">
        <v>113.8</v>
      </c>
      <c r="I442" s="272">
        <f t="shared" si="7"/>
        <v>105.37037037037035</v>
      </c>
    </row>
    <row r="443" spans="1:9" ht="12" customHeight="1">
      <c r="A443" s="10">
        <v>1324</v>
      </c>
      <c r="B443" s="10">
        <v>115</v>
      </c>
      <c r="C443" s="10">
        <v>5137</v>
      </c>
      <c r="D443" s="10">
        <v>2310</v>
      </c>
      <c r="E443" s="2" t="s">
        <v>1673</v>
      </c>
      <c r="F443" s="14">
        <v>50</v>
      </c>
      <c r="G443" s="13">
        <v>50</v>
      </c>
      <c r="H443" s="13">
        <v>50</v>
      </c>
      <c r="I443" s="272">
        <f t="shared" si="7"/>
        <v>100</v>
      </c>
    </row>
    <row r="444" spans="1:9" ht="12" customHeight="1">
      <c r="A444" s="10">
        <v>1325</v>
      </c>
      <c r="B444" s="10">
        <v>115</v>
      </c>
      <c r="C444" s="10">
        <v>5137</v>
      </c>
      <c r="D444" s="10">
        <v>3745</v>
      </c>
      <c r="E444" s="2" t="s">
        <v>1674</v>
      </c>
      <c r="F444" s="14">
        <v>100</v>
      </c>
      <c r="G444" s="13">
        <v>100</v>
      </c>
      <c r="H444" s="13">
        <v>69.7</v>
      </c>
      <c r="I444" s="272">
        <f t="shared" si="7"/>
        <v>69.7</v>
      </c>
    </row>
    <row r="445" spans="1:9" ht="12" customHeight="1">
      <c r="A445" s="10">
        <v>1326</v>
      </c>
      <c r="B445" s="10">
        <v>115</v>
      </c>
      <c r="C445" s="10" t="s">
        <v>376</v>
      </c>
      <c r="D445" s="10" t="s">
        <v>161</v>
      </c>
      <c r="E445" s="2" t="s">
        <v>269</v>
      </c>
      <c r="F445" s="14">
        <v>50</v>
      </c>
      <c r="G445" s="13">
        <v>50</v>
      </c>
      <c r="H445" s="13">
        <v>42</v>
      </c>
      <c r="I445" s="272">
        <f t="shared" si="7"/>
        <v>84</v>
      </c>
    </row>
    <row r="446" spans="1:9" ht="12" customHeight="1">
      <c r="A446" s="10">
        <v>1587</v>
      </c>
      <c r="B446" s="10">
        <v>115</v>
      </c>
      <c r="C446" s="10">
        <v>5139</v>
      </c>
      <c r="D446" s="10">
        <v>2219</v>
      </c>
      <c r="E446" s="2" t="s">
        <v>54</v>
      </c>
      <c r="F446" s="14">
        <v>0</v>
      </c>
      <c r="G446" s="13">
        <v>207</v>
      </c>
      <c r="H446" s="13">
        <v>202.7</v>
      </c>
      <c r="I446" s="272">
        <f t="shared" si="7"/>
        <v>97.92270531400966</v>
      </c>
    </row>
    <row r="447" spans="1:9" ht="12" customHeight="1">
      <c r="A447" s="10">
        <v>1327</v>
      </c>
      <c r="B447" s="10">
        <v>115</v>
      </c>
      <c r="C447" s="10">
        <v>5151</v>
      </c>
      <c r="D447" s="10">
        <v>2310</v>
      </c>
      <c r="E447" s="2" t="s">
        <v>270</v>
      </c>
      <c r="F447" s="14">
        <v>190</v>
      </c>
      <c r="G447" s="13">
        <v>190</v>
      </c>
      <c r="H447" s="13">
        <v>158.9</v>
      </c>
      <c r="I447" s="272">
        <f t="shared" si="7"/>
        <v>83.63157894736842</v>
      </c>
    </row>
    <row r="448" spans="1:9" ht="12" customHeight="1">
      <c r="A448" s="10">
        <v>1328</v>
      </c>
      <c r="B448" s="10" t="s">
        <v>162</v>
      </c>
      <c r="C448" s="10" t="s">
        <v>477</v>
      </c>
      <c r="D448" s="11">
        <v>3639</v>
      </c>
      <c r="E448" s="2" t="s">
        <v>57</v>
      </c>
      <c r="F448" s="14">
        <v>1800</v>
      </c>
      <c r="G448" s="13">
        <v>1800</v>
      </c>
      <c r="H448" s="13">
        <v>1645</v>
      </c>
      <c r="I448" s="272">
        <f t="shared" si="7"/>
        <v>91.38888888888889</v>
      </c>
    </row>
    <row r="449" spans="1:9" ht="12" customHeight="1">
      <c r="A449" s="10">
        <v>1329</v>
      </c>
      <c r="B449" s="10">
        <v>115</v>
      </c>
      <c r="C449" s="10">
        <v>5163</v>
      </c>
      <c r="D449" s="11">
        <v>6171</v>
      </c>
      <c r="E449" s="2" t="s">
        <v>33</v>
      </c>
      <c r="F449" s="14">
        <v>130</v>
      </c>
      <c r="G449" s="13">
        <v>130</v>
      </c>
      <c r="H449" s="13">
        <v>132.7</v>
      </c>
      <c r="I449" s="272">
        <f t="shared" si="7"/>
        <v>102.07692307692307</v>
      </c>
    </row>
    <row r="450" spans="1:9" ht="12" customHeight="1">
      <c r="A450" s="10">
        <v>1330</v>
      </c>
      <c r="B450" s="10">
        <v>115</v>
      </c>
      <c r="C450" s="10">
        <v>5164</v>
      </c>
      <c r="D450" s="10">
        <v>2212</v>
      </c>
      <c r="E450" s="2" t="s">
        <v>392</v>
      </c>
      <c r="F450" s="14">
        <v>145</v>
      </c>
      <c r="G450" s="13">
        <v>145</v>
      </c>
      <c r="H450" s="13">
        <v>145.7</v>
      </c>
      <c r="I450" s="272">
        <f t="shared" si="7"/>
        <v>100.48275862068965</v>
      </c>
    </row>
    <row r="451" spans="1:9" ht="12" customHeight="1">
      <c r="A451" s="10">
        <v>1331</v>
      </c>
      <c r="B451" s="10">
        <v>115</v>
      </c>
      <c r="C451" s="10">
        <v>5166</v>
      </c>
      <c r="D451" s="10">
        <v>2212</v>
      </c>
      <c r="E451" s="2" t="s">
        <v>51</v>
      </c>
      <c r="F451" s="14">
        <v>500</v>
      </c>
      <c r="G451" s="13">
        <v>492</v>
      </c>
      <c r="H451" s="13">
        <v>489.8</v>
      </c>
      <c r="I451" s="272">
        <f t="shared" si="7"/>
        <v>99.5528455284553</v>
      </c>
    </row>
    <row r="452" spans="1:9" ht="12" customHeight="1">
      <c r="A452" s="10">
        <v>1332</v>
      </c>
      <c r="B452" s="10">
        <v>115</v>
      </c>
      <c r="C452" s="10">
        <v>5166</v>
      </c>
      <c r="D452" s="10" t="s">
        <v>161</v>
      </c>
      <c r="E452" s="2" t="s">
        <v>49</v>
      </c>
      <c r="F452" s="14">
        <v>100</v>
      </c>
      <c r="G452" s="13">
        <v>100</v>
      </c>
      <c r="H452" s="13">
        <v>59.9</v>
      </c>
      <c r="I452" s="272">
        <f t="shared" si="7"/>
        <v>59.9</v>
      </c>
    </row>
    <row r="453" spans="1:9" ht="12" customHeight="1">
      <c r="A453" s="10">
        <v>1333</v>
      </c>
      <c r="B453" s="10">
        <v>115</v>
      </c>
      <c r="C453" s="10">
        <v>5166</v>
      </c>
      <c r="D453" s="10" t="s">
        <v>161</v>
      </c>
      <c r="E453" s="2" t="s">
        <v>50</v>
      </c>
      <c r="F453" s="14">
        <v>100</v>
      </c>
      <c r="G453" s="13">
        <v>1065</v>
      </c>
      <c r="H453" s="13">
        <v>560.3</v>
      </c>
      <c r="I453" s="272">
        <f t="shared" si="7"/>
        <v>52.61032863849765</v>
      </c>
    </row>
    <row r="454" spans="1:9" ht="12" customHeight="1">
      <c r="A454" s="10">
        <v>1334</v>
      </c>
      <c r="B454" s="10" t="s">
        <v>162</v>
      </c>
      <c r="C454" s="10" t="s">
        <v>580</v>
      </c>
      <c r="D454" s="11">
        <v>2321</v>
      </c>
      <c r="E454" s="2" t="s">
        <v>271</v>
      </c>
      <c r="F454" s="14">
        <v>200</v>
      </c>
      <c r="G454" s="13">
        <v>200</v>
      </c>
      <c r="H454" s="13">
        <v>195</v>
      </c>
      <c r="I454" s="272">
        <f t="shared" si="7"/>
        <v>97.5</v>
      </c>
    </row>
    <row r="455" spans="1:9" ht="12" customHeight="1">
      <c r="A455" s="10">
        <v>1335</v>
      </c>
      <c r="B455" s="10" t="s">
        <v>162</v>
      </c>
      <c r="C455" s="10" t="s">
        <v>580</v>
      </c>
      <c r="D455" s="11">
        <v>3639</v>
      </c>
      <c r="E455" s="2" t="s">
        <v>591</v>
      </c>
      <c r="F455" s="14">
        <v>300</v>
      </c>
      <c r="G455" s="13">
        <v>246</v>
      </c>
      <c r="H455" s="13">
        <v>153.2</v>
      </c>
      <c r="I455" s="272">
        <f t="shared" si="7"/>
        <v>62.27642276422763</v>
      </c>
    </row>
    <row r="456" spans="1:9" ht="12" customHeight="1">
      <c r="A456" s="10">
        <v>1336</v>
      </c>
      <c r="B456" s="10">
        <v>115</v>
      </c>
      <c r="C456" s="10">
        <v>5166</v>
      </c>
      <c r="D456" s="10">
        <v>3722</v>
      </c>
      <c r="E456" s="2" t="s">
        <v>34</v>
      </c>
      <c r="F456" s="14">
        <v>500</v>
      </c>
      <c r="G456" s="13">
        <v>1066</v>
      </c>
      <c r="H456" s="13">
        <v>910.9</v>
      </c>
      <c r="I456" s="272">
        <f t="shared" si="7"/>
        <v>85.45028142589118</v>
      </c>
    </row>
    <row r="457" spans="1:9" ht="12" customHeight="1">
      <c r="A457" s="10">
        <v>1337</v>
      </c>
      <c r="B457" s="10" t="s">
        <v>162</v>
      </c>
      <c r="C457" s="10" t="s">
        <v>580</v>
      </c>
      <c r="D457" s="11">
        <v>3745</v>
      </c>
      <c r="E457" s="2" t="s">
        <v>272</v>
      </c>
      <c r="F457" s="14">
        <v>23</v>
      </c>
      <c r="G457" s="13">
        <v>23</v>
      </c>
      <c r="H457" s="13">
        <v>2.2</v>
      </c>
      <c r="I457" s="272">
        <f t="shared" si="7"/>
        <v>9.565217391304348</v>
      </c>
    </row>
    <row r="458" spans="1:9" ht="12" customHeight="1">
      <c r="A458" s="10">
        <v>1598</v>
      </c>
      <c r="B458" s="10">
        <v>115</v>
      </c>
      <c r="C458" s="10">
        <v>5166</v>
      </c>
      <c r="D458" s="10">
        <v>3419</v>
      </c>
      <c r="E458" s="2" t="s">
        <v>1592</v>
      </c>
      <c r="F458" s="14">
        <v>0</v>
      </c>
      <c r="G458" s="13">
        <v>24</v>
      </c>
      <c r="H458" s="13">
        <v>0</v>
      </c>
      <c r="I458" s="272">
        <f t="shared" si="7"/>
        <v>0</v>
      </c>
    </row>
    <row r="459" spans="1:9" ht="12" customHeight="1">
      <c r="A459" s="10">
        <v>1634</v>
      </c>
      <c r="B459" s="10">
        <v>115</v>
      </c>
      <c r="C459" s="10">
        <v>5166</v>
      </c>
      <c r="D459" s="10">
        <v>2219</v>
      </c>
      <c r="E459" s="2" t="s">
        <v>215</v>
      </c>
      <c r="F459" s="14">
        <v>0</v>
      </c>
      <c r="G459" s="13">
        <v>325</v>
      </c>
      <c r="H459" s="13">
        <v>325</v>
      </c>
      <c r="I459" s="272">
        <f t="shared" si="7"/>
        <v>100</v>
      </c>
    </row>
    <row r="460" spans="1:9" ht="12" customHeight="1">
      <c r="A460" s="10">
        <v>1338</v>
      </c>
      <c r="B460" s="10">
        <v>115</v>
      </c>
      <c r="C460" s="10">
        <v>5169</v>
      </c>
      <c r="D460" s="10">
        <v>2212</v>
      </c>
      <c r="E460" s="4" t="s">
        <v>273</v>
      </c>
      <c r="F460" s="14">
        <v>3460</v>
      </c>
      <c r="G460" s="13">
        <v>3660</v>
      </c>
      <c r="H460" s="13">
        <v>3660.9</v>
      </c>
      <c r="I460" s="272">
        <f t="shared" si="7"/>
        <v>100.02459016393443</v>
      </c>
    </row>
    <row r="461" spans="1:9" ht="12" customHeight="1">
      <c r="A461" s="10">
        <v>1339</v>
      </c>
      <c r="B461" s="10">
        <v>115</v>
      </c>
      <c r="C461" s="10" t="s">
        <v>396</v>
      </c>
      <c r="D461" s="10">
        <v>2310</v>
      </c>
      <c r="E461" s="2" t="s">
        <v>274</v>
      </c>
      <c r="F461" s="14">
        <v>120</v>
      </c>
      <c r="G461" s="13">
        <v>258</v>
      </c>
      <c r="H461" s="13">
        <v>257.5</v>
      </c>
      <c r="I461" s="272">
        <f t="shared" si="7"/>
        <v>99.8062015503876</v>
      </c>
    </row>
    <row r="462" spans="1:9" ht="12" customHeight="1">
      <c r="A462" s="10">
        <v>1340</v>
      </c>
      <c r="B462" s="10">
        <v>115</v>
      </c>
      <c r="C462" s="10">
        <v>5169</v>
      </c>
      <c r="D462" s="10">
        <v>2321</v>
      </c>
      <c r="E462" s="2" t="s">
        <v>275</v>
      </c>
      <c r="F462" s="14">
        <v>1500</v>
      </c>
      <c r="G462" s="13">
        <v>2000</v>
      </c>
      <c r="H462" s="13">
        <v>1686</v>
      </c>
      <c r="I462" s="272">
        <f t="shared" si="7"/>
        <v>84.3</v>
      </c>
    </row>
    <row r="463" spans="1:9" ht="12" customHeight="1">
      <c r="A463" s="10">
        <v>1341</v>
      </c>
      <c r="B463" s="10">
        <v>115</v>
      </c>
      <c r="C463" s="10">
        <v>5169</v>
      </c>
      <c r="D463" s="10">
        <v>3111</v>
      </c>
      <c r="E463" s="2" t="s">
        <v>276</v>
      </c>
      <c r="F463" s="13">
        <v>541.8</v>
      </c>
      <c r="G463" s="13">
        <v>631.8</v>
      </c>
      <c r="H463" s="13">
        <v>609.9</v>
      </c>
      <c r="I463" s="272">
        <f t="shared" si="7"/>
        <v>96.53371320037986</v>
      </c>
    </row>
    <row r="464" spans="1:9" ht="12" customHeight="1">
      <c r="A464" s="10">
        <v>1342</v>
      </c>
      <c r="B464" s="10">
        <v>115</v>
      </c>
      <c r="C464" s="10">
        <v>5169</v>
      </c>
      <c r="D464" s="10">
        <v>3113</v>
      </c>
      <c r="E464" s="2" t="s">
        <v>277</v>
      </c>
      <c r="F464" s="13">
        <v>75.6</v>
      </c>
      <c r="G464" s="13">
        <v>87.6</v>
      </c>
      <c r="H464" s="13">
        <v>81.9</v>
      </c>
      <c r="I464" s="272">
        <f t="shared" si="7"/>
        <v>93.49315068493152</v>
      </c>
    </row>
    <row r="465" spans="1:9" ht="12" customHeight="1">
      <c r="A465" s="10">
        <v>1343</v>
      </c>
      <c r="B465" s="10">
        <v>115</v>
      </c>
      <c r="C465" s="10">
        <v>5169</v>
      </c>
      <c r="D465" s="10">
        <v>3141</v>
      </c>
      <c r="E465" s="2" t="s">
        <v>278</v>
      </c>
      <c r="F465" s="13">
        <v>12.6</v>
      </c>
      <c r="G465" s="13">
        <v>12.6</v>
      </c>
      <c r="H465" s="13">
        <v>13.7</v>
      </c>
      <c r="I465" s="272">
        <f t="shared" si="7"/>
        <v>108.73015873015872</v>
      </c>
    </row>
    <row r="466" spans="1:9" ht="12" customHeight="1">
      <c r="A466" s="10">
        <v>1344</v>
      </c>
      <c r="B466" s="10">
        <v>115</v>
      </c>
      <c r="C466" s="10" t="s">
        <v>396</v>
      </c>
      <c r="D466" s="10" t="s">
        <v>414</v>
      </c>
      <c r="E466" s="2" t="s">
        <v>415</v>
      </c>
      <c r="F466" s="14">
        <v>150</v>
      </c>
      <c r="G466" s="13">
        <v>150</v>
      </c>
      <c r="H466" s="13">
        <v>150</v>
      </c>
      <c r="I466" s="272">
        <f t="shared" si="7"/>
        <v>100</v>
      </c>
    </row>
    <row r="467" spans="1:9" ht="12" customHeight="1">
      <c r="A467" s="10">
        <v>1345</v>
      </c>
      <c r="B467" s="10">
        <v>115</v>
      </c>
      <c r="C467" s="10">
        <v>5169</v>
      </c>
      <c r="D467" s="10">
        <v>3722</v>
      </c>
      <c r="E467" s="2" t="s">
        <v>1696</v>
      </c>
      <c r="F467" s="14">
        <v>3415</v>
      </c>
      <c r="G467" s="13">
        <v>3415</v>
      </c>
      <c r="H467" s="13">
        <v>2756.8</v>
      </c>
      <c r="I467" s="272">
        <f t="shared" si="7"/>
        <v>80.72620790629576</v>
      </c>
    </row>
    <row r="468" spans="1:9" ht="12" customHeight="1">
      <c r="A468" s="10">
        <v>1346</v>
      </c>
      <c r="B468" s="10">
        <v>115</v>
      </c>
      <c r="C468" s="10">
        <v>5169</v>
      </c>
      <c r="D468" s="10">
        <v>3722</v>
      </c>
      <c r="E468" s="2" t="s">
        <v>473</v>
      </c>
      <c r="F468" s="14">
        <v>4423</v>
      </c>
      <c r="G468" s="13">
        <v>4423</v>
      </c>
      <c r="H468" s="13">
        <v>3757.5</v>
      </c>
      <c r="I468" s="272">
        <f t="shared" si="7"/>
        <v>84.95365136784989</v>
      </c>
    </row>
    <row r="469" spans="1:9" ht="12" customHeight="1">
      <c r="A469" s="10">
        <v>1347</v>
      </c>
      <c r="B469" s="10">
        <v>115</v>
      </c>
      <c r="C469" s="10">
        <v>5169</v>
      </c>
      <c r="D469" s="10">
        <v>3722</v>
      </c>
      <c r="E469" s="2" t="s">
        <v>279</v>
      </c>
      <c r="F469" s="14">
        <v>7350</v>
      </c>
      <c r="G469" s="13">
        <v>6855</v>
      </c>
      <c r="H469" s="13">
        <v>5601.1</v>
      </c>
      <c r="I469" s="272">
        <f t="shared" si="7"/>
        <v>81.70824215900802</v>
      </c>
    </row>
    <row r="470" spans="1:9" ht="12" customHeight="1">
      <c r="A470" s="10">
        <v>1348</v>
      </c>
      <c r="B470" s="10">
        <v>115</v>
      </c>
      <c r="C470" s="10">
        <v>5169</v>
      </c>
      <c r="D470" s="10">
        <v>3722</v>
      </c>
      <c r="E470" s="2" t="s">
        <v>474</v>
      </c>
      <c r="F470" s="14">
        <v>420</v>
      </c>
      <c r="G470" s="13">
        <v>420</v>
      </c>
      <c r="H470" s="13">
        <v>307.7</v>
      </c>
      <c r="I470" s="272">
        <f t="shared" si="7"/>
        <v>73.26190476190476</v>
      </c>
    </row>
    <row r="471" spans="1:9" ht="12" customHeight="1">
      <c r="A471" s="10">
        <v>1349</v>
      </c>
      <c r="B471" s="10">
        <v>115</v>
      </c>
      <c r="C471" s="10">
        <v>5169</v>
      </c>
      <c r="D471" s="10">
        <v>3722</v>
      </c>
      <c r="E471" s="2" t="s">
        <v>281</v>
      </c>
      <c r="F471" s="14">
        <v>36500</v>
      </c>
      <c r="G471" s="13">
        <v>36500</v>
      </c>
      <c r="H471" s="13">
        <v>36307.4</v>
      </c>
      <c r="I471" s="271">
        <f t="shared" si="7"/>
        <v>99.4723287671233</v>
      </c>
    </row>
    <row r="472" spans="1:9" ht="12" customHeight="1">
      <c r="A472" s="10">
        <v>1350</v>
      </c>
      <c r="B472" s="10">
        <v>115</v>
      </c>
      <c r="C472" s="10">
        <v>5169</v>
      </c>
      <c r="D472" s="10">
        <v>3729</v>
      </c>
      <c r="E472" s="2" t="s">
        <v>472</v>
      </c>
      <c r="F472" s="14">
        <v>500</v>
      </c>
      <c r="G472" s="13">
        <v>500</v>
      </c>
      <c r="H472" s="13">
        <v>408</v>
      </c>
      <c r="I472" s="271">
        <f t="shared" si="7"/>
        <v>81.6</v>
      </c>
    </row>
    <row r="473" spans="1:9" ht="12" customHeight="1">
      <c r="A473" s="10">
        <v>1351</v>
      </c>
      <c r="B473" s="10">
        <v>115</v>
      </c>
      <c r="C473" s="10" t="s">
        <v>396</v>
      </c>
      <c r="D473" s="10" t="s">
        <v>139</v>
      </c>
      <c r="E473" s="2" t="s">
        <v>454</v>
      </c>
      <c r="F473" s="14">
        <v>2172</v>
      </c>
      <c r="G473" s="13">
        <v>2172</v>
      </c>
      <c r="H473" s="13">
        <v>2172</v>
      </c>
      <c r="I473" s="271">
        <f t="shared" si="7"/>
        <v>100</v>
      </c>
    </row>
    <row r="474" spans="1:9" ht="12" customHeight="1">
      <c r="A474" s="10">
        <v>1352</v>
      </c>
      <c r="B474" s="10">
        <v>115</v>
      </c>
      <c r="C474" s="10" t="s">
        <v>396</v>
      </c>
      <c r="D474" s="10" t="s">
        <v>139</v>
      </c>
      <c r="E474" s="2" t="s">
        <v>455</v>
      </c>
      <c r="F474" s="14">
        <v>3009</v>
      </c>
      <c r="G474" s="13">
        <v>3009</v>
      </c>
      <c r="H474" s="13">
        <v>3009</v>
      </c>
      <c r="I474" s="271">
        <f t="shared" si="7"/>
        <v>100</v>
      </c>
    </row>
    <row r="475" spans="1:9" ht="12" customHeight="1">
      <c r="A475" s="10">
        <v>1353</v>
      </c>
      <c r="B475" s="10">
        <v>115</v>
      </c>
      <c r="C475" s="10" t="s">
        <v>396</v>
      </c>
      <c r="D475" s="10" t="s">
        <v>139</v>
      </c>
      <c r="E475" s="2" t="s">
        <v>458</v>
      </c>
      <c r="F475" s="14">
        <v>1746</v>
      </c>
      <c r="G475" s="13">
        <v>1746</v>
      </c>
      <c r="H475" s="13">
        <v>1746</v>
      </c>
      <c r="I475" s="271">
        <f t="shared" si="7"/>
        <v>100</v>
      </c>
    </row>
    <row r="476" spans="1:9" ht="12" customHeight="1">
      <c r="A476" s="10">
        <v>1354</v>
      </c>
      <c r="B476" s="10">
        <v>115</v>
      </c>
      <c r="C476" s="10" t="s">
        <v>396</v>
      </c>
      <c r="D476" s="10" t="s">
        <v>139</v>
      </c>
      <c r="E476" s="2" t="s">
        <v>459</v>
      </c>
      <c r="F476" s="14">
        <v>3432</v>
      </c>
      <c r="G476" s="13">
        <v>3352</v>
      </c>
      <c r="H476" s="13">
        <v>3352</v>
      </c>
      <c r="I476" s="271">
        <f t="shared" si="7"/>
        <v>100</v>
      </c>
    </row>
    <row r="477" spans="1:9" ht="12" customHeight="1">
      <c r="A477" s="10">
        <v>1355</v>
      </c>
      <c r="B477" s="10">
        <v>115</v>
      </c>
      <c r="C477" s="10" t="s">
        <v>396</v>
      </c>
      <c r="D477" s="10" t="s">
        <v>139</v>
      </c>
      <c r="E477" s="2" t="s">
        <v>460</v>
      </c>
      <c r="F477" s="14">
        <v>1519</v>
      </c>
      <c r="G477" s="13">
        <v>1519</v>
      </c>
      <c r="H477" s="13">
        <v>1519</v>
      </c>
      <c r="I477" s="271">
        <f aca="true" t="shared" si="8" ref="I477:I489">(H477/G477)*100</f>
        <v>100</v>
      </c>
    </row>
    <row r="478" spans="1:9" ht="12" customHeight="1">
      <c r="A478" s="10">
        <v>1356</v>
      </c>
      <c r="B478" s="10">
        <v>115</v>
      </c>
      <c r="C478" s="10" t="s">
        <v>396</v>
      </c>
      <c r="D478" s="10" t="s">
        <v>139</v>
      </c>
      <c r="E478" s="2" t="s">
        <v>461</v>
      </c>
      <c r="F478" s="14">
        <v>2896</v>
      </c>
      <c r="G478" s="13">
        <v>2896</v>
      </c>
      <c r="H478" s="13">
        <v>2896.2</v>
      </c>
      <c r="I478" s="271">
        <f t="shared" si="8"/>
        <v>100.00690607734806</v>
      </c>
    </row>
    <row r="479" spans="1:9" ht="12" customHeight="1">
      <c r="A479" s="10">
        <v>1357</v>
      </c>
      <c r="B479" s="10">
        <v>115</v>
      </c>
      <c r="C479" s="10" t="s">
        <v>396</v>
      </c>
      <c r="D479" s="10" t="s">
        <v>139</v>
      </c>
      <c r="E479" s="2" t="s">
        <v>462</v>
      </c>
      <c r="F479" s="14">
        <v>3152</v>
      </c>
      <c r="G479" s="13">
        <v>3152</v>
      </c>
      <c r="H479" s="13">
        <v>3152</v>
      </c>
      <c r="I479" s="271">
        <f t="shared" si="8"/>
        <v>100</v>
      </c>
    </row>
    <row r="480" spans="1:9" ht="12" customHeight="1">
      <c r="A480" s="10">
        <v>1358</v>
      </c>
      <c r="B480" s="10">
        <v>115</v>
      </c>
      <c r="C480" s="10" t="s">
        <v>396</v>
      </c>
      <c r="D480" s="10" t="s">
        <v>139</v>
      </c>
      <c r="E480" s="2" t="s">
        <v>463</v>
      </c>
      <c r="F480" s="14">
        <v>1726</v>
      </c>
      <c r="G480" s="13">
        <v>1726</v>
      </c>
      <c r="H480" s="13">
        <v>1643.8</v>
      </c>
      <c r="I480" s="271">
        <f t="shared" si="8"/>
        <v>95.23754345307069</v>
      </c>
    </row>
    <row r="481" spans="1:9" ht="12" customHeight="1">
      <c r="A481" s="10">
        <v>1359</v>
      </c>
      <c r="B481" s="10">
        <v>115</v>
      </c>
      <c r="C481" s="10" t="s">
        <v>396</v>
      </c>
      <c r="D481" s="10" t="s">
        <v>139</v>
      </c>
      <c r="E481" s="2" t="s">
        <v>464</v>
      </c>
      <c r="F481" s="14">
        <v>3100</v>
      </c>
      <c r="G481" s="13">
        <v>3492</v>
      </c>
      <c r="H481" s="13">
        <v>3491.3</v>
      </c>
      <c r="I481" s="271">
        <f t="shared" si="8"/>
        <v>99.9799541809851</v>
      </c>
    </row>
    <row r="482" spans="1:9" ht="12" customHeight="1">
      <c r="A482" s="10">
        <v>1360</v>
      </c>
      <c r="B482" s="10">
        <v>115</v>
      </c>
      <c r="C482" s="10" t="s">
        <v>396</v>
      </c>
      <c r="D482" s="10" t="s">
        <v>139</v>
      </c>
      <c r="E482" s="2" t="s">
        <v>465</v>
      </c>
      <c r="F482" s="14">
        <v>830</v>
      </c>
      <c r="G482" s="13">
        <v>779</v>
      </c>
      <c r="H482" s="13">
        <v>713.6</v>
      </c>
      <c r="I482" s="271">
        <f t="shared" si="8"/>
        <v>91.604621309371</v>
      </c>
    </row>
    <row r="483" spans="1:9" ht="12" customHeight="1">
      <c r="A483" s="10">
        <v>1361</v>
      </c>
      <c r="B483" s="10">
        <v>115</v>
      </c>
      <c r="C483" s="10" t="s">
        <v>396</v>
      </c>
      <c r="D483" s="10" t="s">
        <v>139</v>
      </c>
      <c r="E483" s="2" t="s">
        <v>708</v>
      </c>
      <c r="F483" s="14">
        <v>597</v>
      </c>
      <c r="G483" s="13">
        <v>456</v>
      </c>
      <c r="H483" s="13">
        <v>456.2</v>
      </c>
      <c r="I483" s="271">
        <f t="shared" si="8"/>
        <v>100.04385964912281</v>
      </c>
    </row>
    <row r="484" spans="1:9" ht="12" customHeight="1">
      <c r="A484" s="10">
        <v>1362</v>
      </c>
      <c r="B484" s="10">
        <v>115</v>
      </c>
      <c r="C484" s="10" t="s">
        <v>396</v>
      </c>
      <c r="D484" s="10" t="s">
        <v>139</v>
      </c>
      <c r="E484" s="2" t="s">
        <v>466</v>
      </c>
      <c r="F484" s="14">
        <v>1000</v>
      </c>
      <c r="G484" s="13">
        <v>1856</v>
      </c>
      <c r="H484" s="13">
        <v>1855.9</v>
      </c>
      <c r="I484" s="271">
        <f t="shared" si="8"/>
        <v>99.99461206896552</v>
      </c>
    </row>
    <row r="485" spans="1:9" ht="12" customHeight="1">
      <c r="A485" s="10">
        <v>1363</v>
      </c>
      <c r="B485" s="10">
        <v>115</v>
      </c>
      <c r="C485" s="10" t="s">
        <v>396</v>
      </c>
      <c r="D485" s="10" t="s">
        <v>139</v>
      </c>
      <c r="E485" s="2" t="s">
        <v>467</v>
      </c>
      <c r="F485" s="14">
        <v>400</v>
      </c>
      <c r="G485" s="13">
        <v>501</v>
      </c>
      <c r="H485" s="13">
        <v>500.7</v>
      </c>
      <c r="I485" s="271">
        <f t="shared" si="8"/>
        <v>99.94011976047904</v>
      </c>
    </row>
    <row r="486" spans="1:9" ht="12" customHeight="1">
      <c r="A486" s="10">
        <v>1364</v>
      </c>
      <c r="B486" s="10">
        <v>115</v>
      </c>
      <c r="C486" s="10" t="s">
        <v>396</v>
      </c>
      <c r="D486" s="10" t="s">
        <v>139</v>
      </c>
      <c r="E486" s="2" t="s">
        <v>468</v>
      </c>
      <c r="F486" s="14">
        <v>1000</v>
      </c>
      <c r="G486" s="13">
        <v>875</v>
      </c>
      <c r="H486" s="13">
        <v>760.3</v>
      </c>
      <c r="I486" s="271">
        <f t="shared" si="8"/>
        <v>86.89142857142856</v>
      </c>
    </row>
    <row r="487" spans="1:9" ht="12" customHeight="1">
      <c r="A487" s="10">
        <v>1365</v>
      </c>
      <c r="B487" s="10">
        <v>115</v>
      </c>
      <c r="C487" s="10" t="s">
        <v>396</v>
      </c>
      <c r="D487" s="10" t="s">
        <v>139</v>
      </c>
      <c r="E487" s="2" t="s">
        <v>282</v>
      </c>
      <c r="F487" s="14">
        <v>1000</v>
      </c>
      <c r="G487" s="13">
        <v>1000</v>
      </c>
      <c r="H487" s="13">
        <v>194.3</v>
      </c>
      <c r="I487" s="271">
        <f t="shared" si="8"/>
        <v>19.43</v>
      </c>
    </row>
    <row r="488" spans="1:9" ht="12" customHeight="1">
      <c r="A488" s="10">
        <v>1366</v>
      </c>
      <c r="B488" s="10">
        <v>115</v>
      </c>
      <c r="C488" s="10" t="s">
        <v>396</v>
      </c>
      <c r="D488" s="10" t="s">
        <v>139</v>
      </c>
      <c r="E488" s="2" t="s">
        <v>1695</v>
      </c>
      <c r="F488" s="14">
        <v>80</v>
      </c>
      <c r="G488" s="13">
        <v>50</v>
      </c>
      <c r="H488" s="13">
        <v>50.4</v>
      </c>
      <c r="I488" s="271">
        <f t="shared" si="8"/>
        <v>100.8</v>
      </c>
    </row>
    <row r="489" spans="1:9" ht="12" customHeight="1">
      <c r="A489" s="10">
        <v>1367</v>
      </c>
      <c r="B489" s="10">
        <v>115</v>
      </c>
      <c r="C489" s="10" t="s">
        <v>396</v>
      </c>
      <c r="D489" s="10" t="s">
        <v>139</v>
      </c>
      <c r="E489" s="2" t="s">
        <v>283</v>
      </c>
      <c r="F489" s="14">
        <v>50</v>
      </c>
      <c r="G489" s="13">
        <v>150</v>
      </c>
      <c r="H489" s="13">
        <v>149.7</v>
      </c>
      <c r="I489" s="271">
        <f t="shared" si="8"/>
        <v>99.79999999999998</v>
      </c>
    </row>
    <row r="490" spans="1:9" ht="12" customHeight="1">
      <c r="A490" s="10">
        <v>1368</v>
      </c>
      <c r="B490" s="10">
        <v>115</v>
      </c>
      <c r="C490" s="10" t="s">
        <v>396</v>
      </c>
      <c r="D490" s="10" t="s">
        <v>139</v>
      </c>
      <c r="E490" s="2" t="s">
        <v>35</v>
      </c>
      <c r="F490" s="14">
        <v>120</v>
      </c>
      <c r="G490" s="13">
        <v>615</v>
      </c>
      <c r="H490" s="13">
        <v>615.4</v>
      </c>
      <c r="I490" s="271">
        <f aca="true" t="shared" si="9" ref="I490:I567">(H490/G490)*100</f>
        <v>100.06504065040649</v>
      </c>
    </row>
    <row r="491" spans="1:9" ht="12" customHeight="1">
      <c r="A491" s="10">
        <v>1369</v>
      </c>
      <c r="B491" s="10">
        <v>115</v>
      </c>
      <c r="C491" s="10" t="s">
        <v>396</v>
      </c>
      <c r="D491" s="10" t="s">
        <v>139</v>
      </c>
      <c r="E491" s="2" t="s">
        <v>284</v>
      </c>
      <c r="F491" s="14">
        <v>500</v>
      </c>
      <c r="G491" s="13">
        <v>551</v>
      </c>
      <c r="H491" s="13">
        <v>550.8</v>
      </c>
      <c r="I491" s="271">
        <f t="shared" si="9"/>
        <v>99.96370235934663</v>
      </c>
    </row>
    <row r="492" spans="1:9" ht="12" customHeight="1">
      <c r="A492" s="10">
        <v>1370</v>
      </c>
      <c r="B492" s="10">
        <v>115</v>
      </c>
      <c r="C492" s="10">
        <v>5169</v>
      </c>
      <c r="D492" s="10">
        <v>3745</v>
      </c>
      <c r="E492" s="2" t="s">
        <v>709</v>
      </c>
      <c r="F492" s="14">
        <v>200</v>
      </c>
      <c r="G492" s="13">
        <v>200</v>
      </c>
      <c r="H492" s="13">
        <v>196.3</v>
      </c>
      <c r="I492" s="271">
        <f t="shared" si="9"/>
        <v>98.15</v>
      </c>
    </row>
    <row r="493" spans="1:9" ht="12" customHeight="1">
      <c r="A493" s="10">
        <v>1371</v>
      </c>
      <c r="B493" s="10">
        <v>115</v>
      </c>
      <c r="C493" s="10">
        <v>5169</v>
      </c>
      <c r="D493" s="10">
        <v>6171</v>
      </c>
      <c r="E493" s="2" t="s">
        <v>620</v>
      </c>
      <c r="F493" s="14">
        <v>5</v>
      </c>
      <c r="G493" s="13">
        <v>67</v>
      </c>
      <c r="H493" s="13">
        <v>67.8</v>
      </c>
      <c r="I493" s="271">
        <f t="shared" si="9"/>
        <v>101.19402985074626</v>
      </c>
    </row>
    <row r="494" spans="1:9" ht="12" customHeight="1">
      <c r="A494" s="10">
        <v>1604</v>
      </c>
      <c r="B494" s="10">
        <v>115</v>
      </c>
      <c r="C494" s="10">
        <v>5169</v>
      </c>
      <c r="D494" s="10">
        <v>3639</v>
      </c>
      <c r="E494" s="2" t="s">
        <v>1694</v>
      </c>
      <c r="F494" s="14">
        <v>0</v>
      </c>
      <c r="G494" s="13">
        <v>465</v>
      </c>
      <c r="H494" s="13">
        <v>426.3</v>
      </c>
      <c r="I494" s="271">
        <f t="shared" si="9"/>
        <v>91.6774193548387</v>
      </c>
    </row>
    <row r="495" spans="1:9" ht="12" customHeight="1">
      <c r="A495" s="10">
        <v>1372</v>
      </c>
      <c r="B495" s="10">
        <v>115</v>
      </c>
      <c r="C495" s="10" t="s">
        <v>402</v>
      </c>
      <c r="D495" s="10" t="s">
        <v>161</v>
      </c>
      <c r="E495" s="2" t="s">
        <v>36</v>
      </c>
      <c r="F495" s="14">
        <v>200</v>
      </c>
      <c r="G495" s="13">
        <v>200</v>
      </c>
      <c r="H495" s="13">
        <v>178.8</v>
      </c>
      <c r="I495" s="271">
        <f t="shared" si="9"/>
        <v>89.4</v>
      </c>
    </row>
    <row r="496" spans="1:9" ht="12" customHeight="1">
      <c r="A496" s="10">
        <v>1373</v>
      </c>
      <c r="B496" s="10">
        <v>115</v>
      </c>
      <c r="C496" s="10" t="s">
        <v>402</v>
      </c>
      <c r="D496" s="10" t="s">
        <v>161</v>
      </c>
      <c r="E496" s="2" t="s">
        <v>621</v>
      </c>
      <c r="F496" s="14">
        <v>100</v>
      </c>
      <c r="G496" s="13">
        <v>100</v>
      </c>
      <c r="H496" s="13">
        <v>44.3</v>
      </c>
      <c r="I496" s="271">
        <f t="shared" si="9"/>
        <v>44.3</v>
      </c>
    </row>
    <row r="497" spans="1:9" ht="12" customHeight="1">
      <c r="A497" s="10">
        <v>1374</v>
      </c>
      <c r="B497" s="10">
        <v>115</v>
      </c>
      <c r="C497" s="10" t="s">
        <v>402</v>
      </c>
      <c r="D497" s="10" t="s">
        <v>161</v>
      </c>
      <c r="E497" s="2" t="s">
        <v>622</v>
      </c>
      <c r="F497" s="14">
        <v>22770</v>
      </c>
      <c r="G497" s="13">
        <v>25363</v>
      </c>
      <c r="H497" s="13">
        <v>22298.5</v>
      </c>
      <c r="I497" s="271">
        <f t="shared" si="9"/>
        <v>87.91743878878681</v>
      </c>
    </row>
    <row r="498" spans="1:9" ht="12" customHeight="1">
      <c r="A498" s="10">
        <v>1375</v>
      </c>
      <c r="B498" s="10">
        <v>115</v>
      </c>
      <c r="C498" s="10" t="s">
        <v>402</v>
      </c>
      <c r="D498" s="10" t="s">
        <v>161</v>
      </c>
      <c r="E498" s="2" t="s">
        <v>285</v>
      </c>
      <c r="F498" s="14">
        <v>3500</v>
      </c>
      <c r="G498" s="13">
        <v>3500</v>
      </c>
      <c r="H498" s="13">
        <v>593.2</v>
      </c>
      <c r="I498" s="271">
        <f t="shared" si="9"/>
        <v>16.94857142857143</v>
      </c>
    </row>
    <row r="499" spans="1:9" ht="12" customHeight="1">
      <c r="A499" s="10">
        <v>1376</v>
      </c>
      <c r="B499" s="10">
        <v>115</v>
      </c>
      <c r="C499" s="11">
        <v>5171</v>
      </c>
      <c r="D499" s="11">
        <v>2212</v>
      </c>
      <c r="E499" s="9" t="s">
        <v>1579</v>
      </c>
      <c r="F499" s="14">
        <v>1100</v>
      </c>
      <c r="G499" s="13">
        <v>1325</v>
      </c>
      <c r="H499" s="13">
        <v>1325.3</v>
      </c>
      <c r="I499" s="271">
        <f t="shared" si="9"/>
        <v>100.02264150943397</v>
      </c>
    </row>
    <row r="500" spans="1:9" ht="12" customHeight="1">
      <c r="A500" s="10">
        <v>1588</v>
      </c>
      <c r="B500" s="10">
        <v>115</v>
      </c>
      <c r="C500" s="11">
        <v>5171</v>
      </c>
      <c r="D500" s="11">
        <v>2219</v>
      </c>
      <c r="E500" s="9" t="s">
        <v>286</v>
      </c>
      <c r="F500" s="14">
        <v>0</v>
      </c>
      <c r="G500" s="13">
        <v>200</v>
      </c>
      <c r="H500" s="13">
        <v>26.1</v>
      </c>
      <c r="I500" s="271">
        <f t="shared" si="9"/>
        <v>13.05</v>
      </c>
    </row>
    <row r="501" spans="1:9" ht="12" customHeight="1">
      <c r="A501" s="10">
        <v>1377</v>
      </c>
      <c r="B501" s="10">
        <v>115</v>
      </c>
      <c r="C501" s="10" t="s">
        <v>402</v>
      </c>
      <c r="D501" s="10">
        <v>2310</v>
      </c>
      <c r="E501" s="2" t="s">
        <v>287</v>
      </c>
      <c r="F501" s="14">
        <v>30</v>
      </c>
      <c r="G501" s="13">
        <v>53</v>
      </c>
      <c r="H501" s="13">
        <v>52.6</v>
      </c>
      <c r="I501" s="271">
        <f t="shared" si="9"/>
        <v>99.24528301886792</v>
      </c>
    </row>
    <row r="502" spans="1:9" ht="12" customHeight="1">
      <c r="A502" s="10">
        <v>1378</v>
      </c>
      <c r="B502" s="10">
        <v>115</v>
      </c>
      <c r="C502" s="10" t="s">
        <v>402</v>
      </c>
      <c r="D502" s="10">
        <v>2321</v>
      </c>
      <c r="E502" s="2" t="s">
        <v>288</v>
      </c>
      <c r="F502" s="14">
        <v>3000</v>
      </c>
      <c r="G502" s="13">
        <v>2831</v>
      </c>
      <c r="H502" s="13">
        <v>2165.5</v>
      </c>
      <c r="I502" s="271">
        <f t="shared" si="9"/>
        <v>76.49240551042034</v>
      </c>
    </row>
    <row r="503" spans="1:52" s="22" customFormat="1" ht="12" customHeight="1">
      <c r="A503" s="10">
        <v>1379</v>
      </c>
      <c r="B503" s="10">
        <v>115</v>
      </c>
      <c r="C503" s="10">
        <v>5171</v>
      </c>
      <c r="D503" s="10">
        <v>3745</v>
      </c>
      <c r="E503" s="2" t="s">
        <v>710</v>
      </c>
      <c r="F503" s="14">
        <v>500</v>
      </c>
      <c r="G503" s="13">
        <v>604</v>
      </c>
      <c r="H503" s="13">
        <v>604.4</v>
      </c>
      <c r="I503" s="271">
        <f t="shared" si="9"/>
        <v>100.06622516556291</v>
      </c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</row>
    <row r="504" spans="1:52" s="22" customFormat="1" ht="12" customHeight="1">
      <c r="A504" s="10">
        <v>1614</v>
      </c>
      <c r="B504" s="10">
        <v>115</v>
      </c>
      <c r="C504" s="10">
        <v>5171</v>
      </c>
      <c r="D504" s="10">
        <v>3631</v>
      </c>
      <c r="E504" s="2" t="s">
        <v>216</v>
      </c>
      <c r="F504" s="14">
        <v>0</v>
      </c>
      <c r="G504" s="13">
        <v>199</v>
      </c>
      <c r="H504" s="13">
        <v>199</v>
      </c>
      <c r="I504" s="271">
        <f t="shared" si="9"/>
        <v>100</v>
      </c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</row>
    <row r="505" spans="1:52" s="22" customFormat="1" ht="12" customHeight="1">
      <c r="A505" s="10">
        <v>1626</v>
      </c>
      <c r="B505" s="10">
        <v>115</v>
      </c>
      <c r="C505" s="10">
        <v>5171</v>
      </c>
      <c r="D505" s="10">
        <v>3326</v>
      </c>
      <c r="E505" s="2" t="s">
        <v>1704</v>
      </c>
      <c r="F505" s="14">
        <v>0</v>
      </c>
      <c r="G505" s="13">
        <v>194</v>
      </c>
      <c r="H505" s="13">
        <v>193.7</v>
      </c>
      <c r="I505" s="271">
        <f t="shared" si="9"/>
        <v>99.84536082474226</v>
      </c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</row>
    <row r="506" spans="1:9" ht="12" customHeight="1">
      <c r="A506" s="33"/>
      <c r="B506" s="33" t="s">
        <v>344</v>
      </c>
      <c r="C506" s="33"/>
      <c r="D506" s="11"/>
      <c r="E506" s="17" t="s">
        <v>1612</v>
      </c>
      <c r="F506" s="19">
        <f>SUBTOTAL(9,F442:F505)</f>
        <v>122490</v>
      </c>
      <c r="G506" s="20">
        <f>SUBTOTAL(9,G442:G505)</f>
        <v>130432</v>
      </c>
      <c r="H506" s="20">
        <f>SUBTOTAL(9,H442:H505)</f>
        <v>118055.6</v>
      </c>
      <c r="I506" s="274">
        <f t="shared" si="9"/>
        <v>90.51122423945046</v>
      </c>
    </row>
    <row r="507" spans="1:52" s="22" customFormat="1" ht="12" customHeight="1">
      <c r="A507" s="10">
        <v>1380</v>
      </c>
      <c r="B507" s="10">
        <v>116</v>
      </c>
      <c r="C507" s="10">
        <v>5163</v>
      </c>
      <c r="D507" s="10">
        <v>3635</v>
      </c>
      <c r="E507" s="2" t="s">
        <v>14</v>
      </c>
      <c r="F507" s="348">
        <v>20</v>
      </c>
      <c r="G507" s="349">
        <v>20</v>
      </c>
      <c r="H507" s="13">
        <v>1.2</v>
      </c>
      <c r="I507" s="271">
        <f t="shared" si="9"/>
        <v>6</v>
      </c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</row>
    <row r="508" spans="1:9" ht="12" customHeight="1">
      <c r="A508" s="10">
        <v>1381</v>
      </c>
      <c r="B508" s="10">
        <v>116</v>
      </c>
      <c r="C508" s="10" t="s">
        <v>580</v>
      </c>
      <c r="D508" s="10" t="s">
        <v>332</v>
      </c>
      <c r="E508" s="2" t="s">
        <v>591</v>
      </c>
      <c r="F508" s="348">
        <v>2500</v>
      </c>
      <c r="G508" s="349">
        <v>2633.8</v>
      </c>
      <c r="H508" s="13">
        <v>2641.5</v>
      </c>
      <c r="I508" s="271">
        <f t="shared" si="9"/>
        <v>100.29235325385375</v>
      </c>
    </row>
    <row r="509" spans="1:9" ht="12" customHeight="1">
      <c r="A509" s="10">
        <v>1382</v>
      </c>
      <c r="B509" s="10">
        <v>116</v>
      </c>
      <c r="C509" s="10" t="s">
        <v>395</v>
      </c>
      <c r="D509" s="10" t="s">
        <v>570</v>
      </c>
      <c r="E509" s="2" t="s">
        <v>594</v>
      </c>
      <c r="F509" s="348">
        <v>1000</v>
      </c>
      <c r="G509" s="349">
        <v>1000</v>
      </c>
      <c r="H509" s="13">
        <v>965.7</v>
      </c>
      <c r="I509" s="271">
        <f t="shared" si="9"/>
        <v>96.57</v>
      </c>
    </row>
    <row r="510" spans="1:9" ht="12" customHeight="1">
      <c r="A510" s="10">
        <v>1383</v>
      </c>
      <c r="B510" s="10">
        <v>116</v>
      </c>
      <c r="C510" s="10" t="s">
        <v>395</v>
      </c>
      <c r="D510" s="10" t="s">
        <v>570</v>
      </c>
      <c r="E510" s="2" t="s">
        <v>595</v>
      </c>
      <c r="F510" s="348">
        <v>7900</v>
      </c>
      <c r="G510" s="349">
        <v>8840</v>
      </c>
      <c r="H510" s="13">
        <v>8033.4</v>
      </c>
      <c r="I510" s="271">
        <f t="shared" si="9"/>
        <v>90.87556561085972</v>
      </c>
    </row>
    <row r="511" spans="1:52" s="22" customFormat="1" ht="12" customHeight="1">
      <c r="A511" s="10">
        <v>1384</v>
      </c>
      <c r="B511" s="10">
        <v>116</v>
      </c>
      <c r="C511" s="10" t="s">
        <v>395</v>
      </c>
      <c r="D511" s="10" t="s">
        <v>570</v>
      </c>
      <c r="E511" s="2" t="s">
        <v>180</v>
      </c>
      <c r="F511" s="348">
        <v>3000</v>
      </c>
      <c r="G511" s="349">
        <v>3000</v>
      </c>
      <c r="H511" s="13">
        <v>2654.4</v>
      </c>
      <c r="I511" s="271">
        <f t="shared" si="9"/>
        <v>88.48</v>
      </c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</row>
    <row r="512" spans="1:9" ht="12" customHeight="1">
      <c r="A512" s="10">
        <v>1385</v>
      </c>
      <c r="B512" s="10">
        <v>116</v>
      </c>
      <c r="C512" s="10" t="s">
        <v>396</v>
      </c>
      <c r="D512" s="10" t="s">
        <v>332</v>
      </c>
      <c r="E512" s="2" t="s">
        <v>600</v>
      </c>
      <c r="F512" s="348">
        <v>1500</v>
      </c>
      <c r="G512" s="349">
        <v>1500</v>
      </c>
      <c r="H512" s="13">
        <v>1033.8</v>
      </c>
      <c r="I512" s="271">
        <f t="shared" si="9"/>
        <v>68.91999999999999</v>
      </c>
    </row>
    <row r="513" spans="1:9" ht="12" customHeight="1">
      <c r="A513" s="10">
        <v>1386</v>
      </c>
      <c r="B513" s="10">
        <v>116</v>
      </c>
      <c r="C513" s="10" t="s">
        <v>396</v>
      </c>
      <c r="D513" s="10" t="s">
        <v>332</v>
      </c>
      <c r="E513" s="2" t="s">
        <v>610</v>
      </c>
      <c r="F513" s="348">
        <v>50</v>
      </c>
      <c r="G513" s="349">
        <v>50</v>
      </c>
      <c r="H513" s="13">
        <v>8.4</v>
      </c>
      <c r="I513" s="271">
        <f t="shared" si="9"/>
        <v>16.8</v>
      </c>
    </row>
    <row r="514" spans="1:9" ht="12" customHeight="1">
      <c r="A514" s="10">
        <v>1387</v>
      </c>
      <c r="B514" s="10">
        <v>116</v>
      </c>
      <c r="C514" s="10" t="s">
        <v>396</v>
      </c>
      <c r="D514" s="10" t="s">
        <v>332</v>
      </c>
      <c r="E514" s="2" t="s">
        <v>627</v>
      </c>
      <c r="F514" s="348">
        <v>600</v>
      </c>
      <c r="G514" s="349">
        <v>600</v>
      </c>
      <c r="H514" s="13">
        <v>594.3</v>
      </c>
      <c r="I514" s="271">
        <f t="shared" si="9"/>
        <v>99.05</v>
      </c>
    </row>
    <row r="515" spans="1:9" ht="12" customHeight="1">
      <c r="A515" s="10">
        <v>1388</v>
      </c>
      <c r="B515" s="10">
        <v>116</v>
      </c>
      <c r="C515" s="10" t="s">
        <v>396</v>
      </c>
      <c r="D515" s="10" t="s">
        <v>332</v>
      </c>
      <c r="E515" s="2" t="s">
        <v>181</v>
      </c>
      <c r="F515" s="348">
        <v>300</v>
      </c>
      <c r="G515" s="349">
        <v>300</v>
      </c>
      <c r="H515" s="13">
        <v>0</v>
      </c>
      <c r="I515" s="271">
        <f t="shared" si="9"/>
        <v>0</v>
      </c>
    </row>
    <row r="516" spans="1:9" ht="12" customHeight="1">
      <c r="A516" s="10">
        <v>1389</v>
      </c>
      <c r="B516" s="10">
        <v>116</v>
      </c>
      <c r="C516" s="389">
        <v>5169</v>
      </c>
      <c r="D516" s="389">
        <v>3639</v>
      </c>
      <c r="E516" s="350" t="s">
        <v>37</v>
      </c>
      <c r="F516" s="348">
        <v>2500</v>
      </c>
      <c r="G516" s="349">
        <v>1992.7</v>
      </c>
      <c r="H516" s="13">
        <v>506.8</v>
      </c>
      <c r="I516" s="271">
        <f t="shared" si="9"/>
        <v>25.4328298288754</v>
      </c>
    </row>
    <row r="517" spans="1:9" ht="12" customHeight="1">
      <c r="A517" s="10">
        <v>1390</v>
      </c>
      <c r="B517" s="10">
        <v>116</v>
      </c>
      <c r="C517" s="389">
        <v>5169</v>
      </c>
      <c r="D517" s="389">
        <v>3639</v>
      </c>
      <c r="E517" s="350" t="s">
        <v>289</v>
      </c>
      <c r="F517" s="348">
        <v>250</v>
      </c>
      <c r="G517" s="349">
        <v>250</v>
      </c>
      <c r="H517" s="13">
        <v>0</v>
      </c>
      <c r="I517" s="271">
        <f t="shared" si="9"/>
        <v>0</v>
      </c>
    </row>
    <row r="518" spans="1:9" ht="12" customHeight="1">
      <c r="A518" s="10">
        <v>1391</v>
      </c>
      <c r="B518" s="10">
        <v>116</v>
      </c>
      <c r="C518" s="10" t="s">
        <v>408</v>
      </c>
      <c r="D518" s="10" t="s">
        <v>332</v>
      </c>
      <c r="E518" s="2" t="s">
        <v>290</v>
      </c>
      <c r="F518" s="348">
        <v>20</v>
      </c>
      <c r="G518" s="349">
        <v>20</v>
      </c>
      <c r="H518" s="13">
        <v>20</v>
      </c>
      <c r="I518" s="271">
        <f t="shared" si="9"/>
        <v>100</v>
      </c>
    </row>
    <row r="519" spans="1:9" ht="12" customHeight="1">
      <c r="A519" s="10">
        <v>1392</v>
      </c>
      <c r="B519" s="10">
        <v>116</v>
      </c>
      <c r="C519" s="10">
        <v>5164</v>
      </c>
      <c r="D519" s="10">
        <v>3635</v>
      </c>
      <c r="E519" s="2" t="s">
        <v>392</v>
      </c>
      <c r="F519" s="348">
        <v>10</v>
      </c>
      <c r="G519" s="349">
        <v>10</v>
      </c>
      <c r="H519" s="13">
        <v>0</v>
      </c>
      <c r="I519" s="271">
        <f t="shared" si="9"/>
        <v>0</v>
      </c>
    </row>
    <row r="520" spans="1:9" ht="12" customHeight="1">
      <c r="A520" s="10">
        <v>1609</v>
      </c>
      <c r="B520" s="10">
        <v>116</v>
      </c>
      <c r="C520" s="10">
        <v>5137</v>
      </c>
      <c r="D520" s="10">
        <v>6171</v>
      </c>
      <c r="E520" s="2" t="s">
        <v>217</v>
      </c>
      <c r="F520" s="348">
        <v>0</v>
      </c>
      <c r="G520" s="349">
        <v>383.5</v>
      </c>
      <c r="H520" s="13">
        <v>383.5</v>
      </c>
      <c r="I520" s="271">
        <f t="shared" si="9"/>
        <v>100</v>
      </c>
    </row>
    <row r="521" spans="1:9" ht="12" customHeight="1">
      <c r="A521" s="10">
        <v>1627</v>
      </c>
      <c r="B521" s="10">
        <v>116</v>
      </c>
      <c r="C521" s="10">
        <v>5172</v>
      </c>
      <c r="D521" s="10">
        <v>6171</v>
      </c>
      <c r="E521" s="2" t="s">
        <v>328</v>
      </c>
      <c r="F521" s="348">
        <v>0</v>
      </c>
      <c r="G521" s="349">
        <v>100</v>
      </c>
      <c r="H521" s="13">
        <v>32.3</v>
      </c>
      <c r="I521" s="271">
        <f t="shared" si="9"/>
        <v>32.3</v>
      </c>
    </row>
    <row r="522" spans="1:52" s="22" customFormat="1" ht="12" customHeight="1">
      <c r="A522" s="33"/>
      <c r="B522" s="33" t="s">
        <v>792</v>
      </c>
      <c r="C522" s="33"/>
      <c r="D522" s="11"/>
      <c r="E522" s="17" t="s">
        <v>793</v>
      </c>
      <c r="F522" s="19">
        <f>SUBTOTAL(9,F507:F521)</f>
        <v>19650</v>
      </c>
      <c r="G522" s="20">
        <f>SUBTOTAL(9,G507:G521)</f>
        <v>20700</v>
      </c>
      <c r="H522" s="20">
        <f>SUBTOTAL(9,H507:H521)</f>
        <v>16875.299999999996</v>
      </c>
      <c r="I522" s="274">
        <f t="shared" si="9"/>
        <v>81.52318840579707</v>
      </c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</row>
    <row r="523" spans="1:52" s="22" customFormat="1" ht="12" customHeight="1">
      <c r="A523" s="663">
        <v>1081</v>
      </c>
      <c r="B523" s="10">
        <v>119</v>
      </c>
      <c r="C523" s="664">
        <v>5138</v>
      </c>
      <c r="D523" s="664">
        <v>2140</v>
      </c>
      <c r="E523" s="664" t="s">
        <v>690</v>
      </c>
      <c r="F523" s="666">
        <v>0</v>
      </c>
      <c r="G523" s="641">
        <v>258.6</v>
      </c>
      <c r="H523" s="13">
        <v>257.7</v>
      </c>
      <c r="I523" s="271">
        <f t="shared" si="9"/>
        <v>99.6519721577726</v>
      </c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</row>
    <row r="524" spans="1:52" s="22" customFormat="1" ht="12" customHeight="1">
      <c r="A524" s="663">
        <v>1082</v>
      </c>
      <c r="B524" s="10">
        <v>119</v>
      </c>
      <c r="C524" s="665" t="s">
        <v>376</v>
      </c>
      <c r="D524" s="665" t="s">
        <v>482</v>
      </c>
      <c r="E524" s="664" t="s">
        <v>1733</v>
      </c>
      <c r="F524" s="666">
        <v>0</v>
      </c>
      <c r="G524" s="641">
        <v>156.5</v>
      </c>
      <c r="H524" s="13">
        <v>140.5</v>
      </c>
      <c r="I524" s="271">
        <f t="shared" si="9"/>
        <v>89.77635782747603</v>
      </c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</row>
    <row r="525" spans="1:52" s="22" customFormat="1" ht="12" customHeight="1">
      <c r="A525" s="663">
        <v>1083</v>
      </c>
      <c r="B525" s="10">
        <v>119</v>
      </c>
      <c r="C525" s="665" t="s">
        <v>376</v>
      </c>
      <c r="D525" s="665" t="s">
        <v>482</v>
      </c>
      <c r="E525" s="664" t="s">
        <v>231</v>
      </c>
      <c r="F525" s="666">
        <v>0</v>
      </c>
      <c r="G525" s="641">
        <v>7.5</v>
      </c>
      <c r="H525" s="13">
        <v>7.5</v>
      </c>
      <c r="I525" s="271">
        <f t="shared" si="9"/>
        <v>100</v>
      </c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</row>
    <row r="526" spans="1:52" s="22" customFormat="1" ht="12" customHeight="1">
      <c r="A526" s="663">
        <v>1084</v>
      </c>
      <c r="B526" s="10">
        <v>119</v>
      </c>
      <c r="C526" s="665" t="s">
        <v>376</v>
      </c>
      <c r="D526" s="665" t="s">
        <v>482</v>
      </c>
      <c r="E526" s="664" t="s">
        <v>232</v>
      </c>
      <c r="F526" s="666">
        <v>0</v>
      </c>
      <c r="G526" s="641">
        <v>102.9</v>
      </c>
      <c r="H526" s="13">
        <v>101.5</v>
      </c>
      <c r="I526" s="271">
        <f t="shared" si="9"/>
        <v>98.63945578231292</v>
      </c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</row>
    <row r="527" spans="1:52" s="22" customFormat="1" ht="12" customHeight="1">
      <c r="A527" s="663">
        <v>1085</v>
      </c>
      <c r="B527" s="10">
        <v>119</v>
      </c>
      <c r="C527" s="665" t="s">
        <v>376</v>
      </c>
      <c r="D527" s="665" t="s">
        <v>482</v>
      </c>
      <c r="E527" s="664" t="s">
        <v>233</v>
      </c>
      <c r="F527" s="666">
        <v>0</v>
      </c>
      <c r="G527" s="641">
        <v>48.9</v>
      </c>
      <c r="H527" s="13">
        <v>48.8</v>
      </c>
      <c r="I527" s="271">
        <f t="shared" si="9"/>
        <v>99.79550102249488</v>
      </c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</row>
    <row r="528" spans="1:52" s="22" customFormat="1" ht="12" customHeight="1">
      <c r="A528" s="663">
        <v>1086</v>
      </c>
      <c r="B528" s="10">
        <v>119</v>
      </c>
      <c r="C528" s="665" t="s">
        <v>376</v>
      </c>
      <c r="D528" s="665" t="s">
        <v>482</v>
      </c>
      <c r="E528" s="664" t="s">
        <v>234</v>
      </c>
      <c r="F528" s="666">
        <v>0</v>
      </c>
      <c r="G528" s="641">
        <v>60</v>
      </c>
      <c r="H528" s="13">
        <v>58</v>
      </c>
      <c r="I528" s="271">
        <f t="shared" si="9"/>
        <v>96.66666666666667</v>
      </c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</row>
    <row r="529" spans="1:52" s="22" customFormat="1" ht="12" customHeight="1">
      <c r="A529" s="663">
        <v>1087</v>
      </c>
      <c r="B529" s="10">
        <v>119</v>
      </c>
      <c r="C529" s="665" t="s">
        <v>376</v>
      </c>
      <c r="D529" s="665" t="s">
        <v>482</v>
      </c>
      <c r="E529" s="664" t="s">
        <v>379</v>
      </c>
      <c r="F529" s="666">
        <v>0</v>
      </c>
      <c r="G529" s="641">
        <v>244</v>
      </c>
      <c r="H529" s="13">
        <v>585.9</v>
      </c>
      <c r="I529" s="271">
        <f t="shared" si="9"/>
        <v>240.12295081967216</v>
      </c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</row>
    <row r="530" spans="1:52" s="22" customFormat="1" ht="12" customHeight="1">
      <c r="A530" s="663">
        <v>1088</v>
      </c>
      <c r="B530" s="10">
        <v>119</v>
      </c>
      <c r="C530" s="665">
        <v>5163</v>
      </c>
      <c r="D530" s="665">
        <v>2140</v>
      </c>
      <c r="E530" s="664" t="s">
        <v>1734</v>
      </c>
      <c r="F530" s="666">
        <v>0</v>
      </c>
      <c r="G530" s="641">
        <v>5</v>
      </c>
      <c r="H530" s="13">
        <v>0.1</v>
      </c>
      <c r="I530" s="271">
        <f t="shared" si="9"/>
        <v>2</v>
      </c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</row>
    <row r="531" spans="1:52" s="22" customFormat="1" ht="12" customHeight="1">
      <c r="A531" s="663">
        <v>1092</v>
      </c>
      <c r="B531" s="10">
        <v>119</v>
      </c>
      <c r="C531" s="665" t="s">
        <v>396</v>
      </c>
      <c r="D531" s="665" t="s">
        <v>482</v>
      </c>
      <c r="E531" s="664" t="s">
        <v>513</v>
      </c>
      <c r="F531" s="666">
        <v>0</v>
      </c>
      <c r="G531" s="641">
        <v>70</v>
      </c>
      <c r="H531" s="13">
        <v>69.5</v>
      </c>
      <c r="I531" s="271">
        <f t="shared" si="9"/>
        <v>99.28571428571429</v>
      </c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</row>
    <row r="532" spans="1:52" s="22" customFormat="1" ht="12" customHeight="1">
      <c r="A532" s="663">
        <v>1093</v>
      </c>
      <c r="B532" s="10">
        <v>119</v>
      </c>
      <c r="C532" s="665" t="s">
        <v>396</v>
      </c>
      <c r="D532" s="665" t="s">
        <v>482</v>
      </c>
      <c r="E532" s="664" t="s">
        <v>514</v>
      </c>
      <c r="F532" s="666">
        <v>0</v>
      </c>
      <c r="G532" s="641">
        <v>93</v>
      </c>
      <c r="H532" s="13">
        <v>90.1</v>
      </c>
      <c r="I532" s="271">
        <f t="shared" si="9"/>
        <v>96.88172043010752</v>
      </c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</row>
    <row r="533" spans="1:52" s="22" customFormat="1" ht="12" customHeight="1">
      <c r="A533" s="663">
        <v>1094</v>
      </c>
      <c r="B533" s="10">
        <v>119</v>
      </c>
      <c r="C533" s="665" t="s">
        <v>396</v>
      </c>
      <c r="D533" s="665" t="s">
        <v>482</v>
      </c>
      <c r="E533" s="664" t="s">
        <v>515</v>
      </c>
      <c r="F533" s="666">
        <v>0</v>
      </c>
      <c r="G533" s="641">
        <v>169.6</v>
      </c>
      <c r="H533" s="13">
        <v>169.1</v>
      </c>
      <c r="I533" s="271">
        <f t="shared" si="9"/>
        <v>99.70518867924528</v>
      </c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</row>
    <row r="534" spans="1:52" s="22" customFormat="1" ht="12" customHeight="1">
      <c r="A534" s="663">
        <v>1095</v>
      </c>
      <c r="B534" s="10">
        <v>119</v>
      </c>
      <c r="C534" s="665" t="s">
        <v>396</v>
      </c>
      <c r="D534" s="665" t="s">
        <v>482</v>
      </c>
      <c r="E534" s="664" t="s">
        <v>516</v>
      </c>
      <c r="F534" s="666">
        <v>0</v>
      </c>
      <c r="G534" s="641">
        <v>226.2</v>
      </c>
      <c r="H534" s="13">
        <v>225.1</v>
      </c>
      <c r="I534" s="271">
        <f t="shared" si="9"/>
        <v>99.51370468611849</v>
      </c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</row>
    <row r="535" spans="1:52" s="22" customFormat="1" ht="12" customHeight="1">
      <c r="A535" s="663">
        <v>1096</v>
      </c>
      <c r="B535" s="10">
        <v>119</v>
      </c>
      <c r="C535" s="665" t="s">
        <v>396</v>
      </c>
      <c r="D535" s="665" t="s">
        <v>482</v>
      </c>
      <c r="E535" s="664" t="s">
        <v>517</v>
      </c>
      <c r="F535" s="666">
        <v>0</v>
      </c>
      <c r="G535" s="641">
        <v>90</v>
      </c>
      <c r="H535" s="13">
        <v>0</v>
      </c>
      <c r="I535" s="271">
        <f t="shared" si="9"/>
        <v>0</v>
      </c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</row>
    <row r="536" spans="1:52" s="22" customFormat="1" ht="12" customHeight="1">
      <c r="A536" s="663">
        <v>1098</v>
      </c>
      <c r="B536" s="10">
        <v>119</v>
      </c>
      <c r="C536" s="665" t="s">
        <v>396</v>
      </c>
      <c r="D536" s="665" t="s">
        <v>482</v>
      </c>
      <c r="E536" s="664" t="s">
        <v>519</v>
      </c>
      <c r="F536" s="666">
        <v>0</v>
      </c>
      <c r="G536" s="641">
        <v>3.8</v>
      </c>
      <c r="H536" s="13">
        <v>0</v>
      </c>
      <c r="I536" s="271">
        <f t="shared" si="9"/>
        <v>0</v>
      </c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</row>
    <row r="537" spans="1:52" s="22" customFormat="1" ht="12" customHeight="1">
      <c r="A537" s="663">
        <v>1099</v>
      </c>
      <c r="B537" s="10">
        <v>119</v>
      </c>
      <c r="C537" s="665">
        <v>5169</v>
      </c>
      <c r="D537" s="665">
        <v>2140</v>
      </c>
      <c r="E537" s="664" t="s">
        <v>520</v>
      </c>
      <c r="F537" s="666">
        <v>0</v>
      </c>
      <c r="G537" s="641">
        <v>239.1</v>
      </c>
      <c r="H537" s="13">
        <v>236.5</v>
      </c>
      <c r="I537" s="271">
        <f t="shared" si="9"/>
        <v>98.91258887494773</v>
      </c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</row>
    <row r="538" spans="1:52" s="22" customFormat="1" ht="12" customHeight="1">
      <c r="A538" s="663">
        <v>1100</v>
      </c>
      <c r="B538" s="10">
        <v>119</v>
      </c>
      <c r="C538" s="665" t="s">
        <v>396</v>
      </c>
      <c r="D538" s="665" t="s">
        <v>482</v>
      </c>
      <c r="E538" s="664" t="s">
        <v>63</v>
      </c>
      <c r="F538" s="666">
        <v>0</v>
      </c>
      <c r="G538" s="641">
        <v>147.3</v>
      </c>
      <c r="H538" s="13">
        <v>104.6</v>
      </c>
      <c r="I538" s="271">
        <f t="shared" si="9"/>
        <v>71.01154107264087</v>
      </c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</row>
    <row r="539" spans="1:52" s="22" customFormat="1" ht="12" customHeight="1">
      <c r="A539" s="663">
        <v>1101</v>
      </c>
      <c r="B539" s="10">
        <v>119</v>
      </c>
      <c r="C539" s="665" t="s">
        <v>396</v>
      </c>
      <c r="D539" s="665" t="s">
        <v>482</v>
      </c>
      <c r="E539" s="664" t="s">
        <v>401</v>
      </c>
      <c r="F539" s="666">
        <v>0</v>
      </c>
      <c r="G539" s="641">
        <v>638.5</v>
      </c>
      <c r="H539" s="13">
        <v>633.3</v>
      </c>
      <c r="I539" s="271">
        <f t="shared" si="9"/>
        <v>99.185591229444</v>
      </c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</row>
    <row r="540" spans="1:52" s="22" customFormat="1" ht="12" customHeight="1">
      <c r="A540" s="663">
        <v>1102</v>
      </c>
      <c r="B540" s="10">
        <v>119</v>
      </c>
      <c r="C540" s="665">
        <v>5169</v>
      </c>
      <c r="D540" s="665">
        <v>2140</v>
      </c>
      <c r="E540" s="664" t="s">
        <v>691</v>
      </c>
      <c r="F540" s="666">
        <v>0</v>
      </c>
      <c r="G540" s="641">
        <v>70.4</v>
      </c>
      <c r="H540" s="13">
        <v>61.7</v>
      </c>
      <c r="I540" s="271">
        <f t="shared" si="9"/>
        <v>87.64204545454545</v>
      </c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</row>
    <row r="541" spans="1:52" s="22" customFormat="1" ht="12" customHeight="1">
      <c r="A541" s="663">
        <v>1103</v>
      </c>
      <c r="B541" s="10">
        <v>119</v>
      </c>
      <c r="C541" s="665">
        <v>5169</v>
      </c>
      <c r="D541" s="665">
        <v>2140</v>
      </c>
      <c r="E541" s="664" t="s">
        <v>235</v>
      </c>
      <c r="F541" s="666">
        <v>0</v>
      </c>
      <c r="G541" s="641">
        <v>50</v>
      </c>
      <c r="H541" s="13">
        <v>0</v>
      </c>
      <c r="I541" s="271">
        <f t="shared" si="9"/>
        <v>0</v>
      </c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</row>
    <row r="542" spans="1:52" s="22" customFormat="1" ht="12" customHeight="1">
      <c r="A542" s="663">
        <v>1126</v>
      </c>
      <c r="B542" s="10">
        <v>119</v>
      </c>
      <c r="C542" s="665">
        <v>5174</v>
      </c>
      <c r="D542" s="665">
        <v>2140</v>
      </c>
      <c r="E542" s="664" t="s">
        <v>11</v>
      </c>
      <c r="F542" s="666">
        <v>0</v>
      </c>
      <c r="G542" s="641">
        <v>34.4</v>
      </c>
      <c r="H542" s="13">
        <v>27.5</v>
      </c>
      <c r="I542" s="271">
        <f t="shared" si="9"/>
        <v>79.94186046511629</v>
      </c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</row>
    <row r="543" spans="1:52" s="22" customFormat="1" ht="12" customHeight="1">
      <c r="A543" s="663">
        <v>1127</v>
      </c>
      <c r="B543" s="10">
        <v>119</v>
      </c>
      <c r="C543" s="665" t="s">
        <v>408</v>
      </c>
      <c r="D543" s="665" t="s">
        <v>482</v>
      </c>
      <c r="E543" s="664" t="s">
        <v>409</v>
      </c>
      <c r="F543" s="666">
        <v>0</v>
      </c>
      <c r="G543" s="641">
        <v>74.1</v>
      </c>
      <c r="H543" s="13">
        <v>60.8</v>
      </c>
      <c r="I543" s="271">
        <f t="shared" si="9"/>
        <v>82.05128205128204</v>
      </c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</row>
    <row r="544" spans="1:52" s="22" customFormat="1" ht="12" customHeight="1">
      <c r="A544" s="663">
        <v>1128</v>
      </c>
      <c r="B544" s="10">
        <v>119</v>
      </c>
      <c r="C544" s="665">
        <v>5194</v>
      </c>
      <c r="D544" s="665">
        <v>2140</v>
      </c>
      <c r="E544" s="664" t="s">
        <v>521</v>
      </c>
      <c r="F544" s="666">
        <v>0</v>
      </c>
      <c r="G544" s="641">
        <v>37.8</v>
      </c>
      <c r="H544" s="13">
        <v>36.3</v>
      </c>
      <c r="I544" s="271">
        <f t="shared" si="9"/>
        <v>96.03174603174604</v>
      </c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</row>
    <row r="545" spans="1:9" ht="12" customHeight="1">
      <c r="A545" s="11">
        <v>1393</v>
      </c>
      <c r="B545" s="355">
        <v>119</v>
      </c>
      <c r="C545" s="6">
        <v>5139</v>
      </c>
      <c r="D545" s="6">
        <v>6171</v>
      </c>
      <c r="E545" s="4" t="s">
        <v>485</v>
      </c>
      <c r="F545" s="14">
        <v>15</v>
      </c>
      <c r="G545" s="13">
        <v>15</v>
      </c>
      <c r="H545" s="13">
        <v>14.6</v>
      </c>
      <c r="I545" s="271">
        <f t="shared" si="9"/>
        <v>97.33333333333333</v>
      </c>
    </row>
    <row r="546" spans="1:9" ht="12" customHeight="1">
      <c r="A546" s="11">
        <v>1394</v>
      </c>
      <c r="B546" s="355">
        <v>119</v>
      </c>
      <c r="C546" s="6">
        <v>5166</v>
      </c>
      <c r="D546" s="6">
        <v>6171</v>
      </c>
      <c r="E546" s="2" t="s">
        <v>591</v>
      </c>
      <c r="F546" s="14">
        <v>70</v>
      </c>
      <c r="G546" s="13">
        <v>30</v>
      </c>
      <c r="H546" s="13">
        <v>12.5</v>
      </c>
      <c r="I546" s="271">
        <f t="shared" si="9"/>
        <v>41.66666666666667</v>
      </c>
    </row>
    <row r="547" spans="1:9" ht="12" customHeight="1">
      <c r="A547" s="11">
        <v>1395</v>
      </c>
      <c r="B547" s="355">
        <v>119</v>
      </c>
      <c r="C547" s="6" t="s">
        <v>408</v>
      </c>
      <c r="D547" s="6">
        <v>6171</v>
      </c>
      <c r="E547" s="4" t="s">
        <v>409</v>
      </c>
      <c r="F547" s="14">
        <v>420</v>
      </c>
      <c r="G547" s="13">
        <v>420</v>
      </c>
      <c r="H547" s="13">
        <v>368</v>
      </c>
      <c r="I547" s="271">
        <f t="shared" si="9"/>
        <v>87.61904761904762</v>
      </c>
    </row>
    <row r="548" spans="1:9" ht="12" customHeight="1">
      <c r="A548" s="11">
        <v>1396</v>
      </c>
      <c r="B548" s="355">
        <v>119</v>
      </c>
      <c r="C548" s="6">
        <v>5194</v>
      </c>
      <c r="D548" s="6">
        <v>6171</v>
      </c>
      <c r="E548" s="4" t="s">
        <v>521</v>
      </c>
      <c r="F548" s="14">
        <v>80</v>
      </c>
      <c r="G548" s="13">
        <v>120</v>
      </c>
      <c r="H548" s="13">
        <v>110</v>
      </c>
      <c r="I548" s="271">
        <f t="shared" si="9"/>
        <v>91.66666666666666</v>
      </c>
    </row>
    <row r="549" spans="1:9" ht="12" customHeight="1">
      <c r="A549" s="11">
        <v>1397</v>
      </c>
      <c r="B549" s="10">
        <v>119</v>
      </c>
      <c r="C549" s="10">
        <v>5224</v>
      </c>
      <c r="D549" s="11">
        <v>6190</v>
      </c>
      <c r="E549" s="2" t="s">
        <v>38</v>
      </c>
      <c r="F549" s="14">
        <v>225</v>
      </c>
      <c r="G549" s="13">
        <v>0</v>
      </c>
      <c r="H549" s="13">
        <v>0</v>
      </c>
      <c r="I549" s="272" t="s">
        <v>777</v>
      </c>
    </row>
    <row r="550" spans="1:9" ht="12" customHeight="1">
      <c r="A550" s="33"/>
      <c r="B550" s="33" t="s">
        <v>628</v>
      </c>
      <c r="C550" s="33"/>
      <c r="D550" s="33"/>
      <c r="E550" s="17" t="s">
        <v>1613</v>
      </c>
      <c r="F550" s="19">
        <f>SUBTOTAL(9,F523:F549)</f>
        <v>810</v>
      </c>
      <c r="G550" s="20">
        <f>SUBTOTAL(9,G523:G549)</f>
        <v>3412.6</v>
      </c>
      <c r="H550" s="20">
        <f>SUBTOTAL(9,H523:H549)</f>
        <v>3419.6</v>
      </c>
      <c r="I550" s="274">
        <f t="shared" si="9"/>
        <v>100.20512219422142</v>
      </c>
    </row>
    <row r="551" spans="1:9" ht="12" customHeight="1">
      <c r="A551" s="11">
        <v>1398</v>
      </c>
      <c r="B551" s="10">
        <v>120</v>
      </c>
      <c r="C551" s="10" t="s">
        <v>569</v>
      </c>
      <c r="D551" s="10" t="s">
        <v>570</v>
      </c>
      <c r="E551" s="2" t="s">
        <v>369</v>
      </c>
      <c r="F551" s="14">
        <v>58950</v>
      </c>
      <c r="G551" s="13">
        <v>66858.6</v>
      </c>
      <c r="H551" s="13">
        <v>65929.5</v>
      </c>
      <c r="I551" s="271">
        <f t="shared" si="9"/>
        <v>98.61035080004666</v>
      </c>
    </row>
    <row r="552" spans="1:9" ht="12" customHeight="1">
      <c r="A552" s="11">
        <v>1399</v>
      </c>
      <c r="B552" s="10">
        <v>120</v>
      </c>
      <c r="C552" s="10" t="s">
        <v>523</v>
      </c>
      <c r="D552" s="10" t="s">
        <v>571</v>
      </c>
      <c r="E552" s="2" t="s">
        <v>524</v>
      </c>
      <c r="F552" s="14">
        <v>4700</v>
      </c>
      <c r="G552" s="13">
        <v>4430</v>
      </c>
      <c r="H552" s="13">
        <v>4084.6</v>
      </c>
      <c r="I552" s="271">
        <f t="shared" si="9"/>
        <v>92.20316027088036</v>
      </c>
    </row>
    <row r="553" spans="1:9" ht="12" customHeight="1">
      <c r="A553" s="11">
        <v>1400</v>
      </c>
      <c r="B553" s="10">
        <v>120</v>
      </c>
      <c r="C553" s="10" t="s">
        <v>523</v>
      </c>
      <c r="D553" s="10" t="s">
        <v>570</v>
      </c>
      <c r="E553" s="2" t="s">
        <v>524</v>
      </c>
      <c r="F553" s="14">
        <v>720</v>
      </c>
      <c r="G553" s="13">
        <v>990</v>
      </c>
      <c r="H553" s="13">
        <v>1031.2</v>
      </c>
      <c r="I553" s="271">
        <f t="shared" si="9"/>
        <v>104.16161616161617</v>
      </c>
    </row>
    <row r="554" spans="1:9" ht="12" customHeight="1">
      <c r="A554" s="11">
        <v>1401</v>
      </c>
      <c r="B554" s="10">
        <v>120</v>
      </c>
      <c r="C554" s="10" t="s">
        <v>572</v>
      </c>
      <c r="D554" s="10" t="s">
        <v>570</v>
      </c>
      <c r="E554" s="2" t="s">
        <v>947</v>
      </c>
      <c r="F554" s="14">
        <v>50</v>
      </c>
      <c r="G554" s="13">
        <v>50</v>
      </c>
      <c r="H554" s="13">
        <v>34.9</v>
      </c>
      <c r="I554" s="271">
        <f>(H554/G554)*100</f>
        <v>69.8</v>
      </c>
    </row>
    <row r="555" spans="1:9" ht="12" customHeight="1">
      <c r="A555" s="11">
        <v>1402</v>
      </c>
      <c r="B555" s="10">
        <v>120</v>
      </c>
      <c r="C555" s="10">
        <v>5119</v>
      </c>
      <c r="D555" s="10">
        <v>6171</v>
      </c>
      <c r="E555" s="2" t="s">
        <v>705</v>
      </c>
      <c r="F555" s="14">
        <v>120</v>
      </c>
      <c r="G555" s="13">
        <v>120</v>
      </c>
      <c r="H555" s="13">
        <v>125.1</v>
      </c>
      <c r="I555" s="271">
        <f>(H555/G555)*100</f>
        <v>104.25</v>
      </c>
    </row>
    <row r="556" spans="1:9" ht="12" customHeight="1">
      <c r="A556" s="11">
        <v>1403</v>
      </c>
      <c r="B556" s="10">
        <v>120</v>
      </c>
      <c r="C556" s="10" t="s">
        <v>370</v>
      </c>
      <c r="D556" s="10" t="s">
        <v>570</v>
      </c>
      <c r="E556" s="2" t="s">
        <v>23</v>
      </c>
      <c r="F556" s="14">
        <v>16220</v>
      </c>
      <c r="G556" s="13">
        <v>18277.6</v>
      </c>
      <c r="H556" s="13">
        <v>18110.6</v>
      </c>
      <c r="I556" s="271">
        <f>(H556/G556)*100</f>
        <v>99.08631330152755</v>
      </c>
    </row>
    <row r="557" spans="1:9" ht="12" customHeight="1">
      <c r="A557" s="11">
        <v>1404</v>
      </c>
      <c r="B557" s="10">
        <v>120</v>
      </c>
      <c r="C557" s="10" t="s">
        <v>371</v>
      </c>
      <c r="D557" s="10" t="s">
        <v>570</v>
      </c>
      <c r="E557" s="2" t="s">
        <v>1325</v>
      </c>
      <c r="F557" s="14">
        <v>5615</v>
      </c>
      <c r="G557" s="13">
        <v>6328.8</v>
      </c>
      <c r="H557" s="13">
        <v>6095.1</v>
      </c>
      <c r="I557" s="271">
        <f t="shared" si="9"/>
        <v>96.3073568448995</v>
      </c>
    </row>
    <row r="558" spans="1:9" ht="12" customHeight="1">
      <c r="A558" s="11">
        <v>1405</v>
      </c>
      <c r="B558" s="10">
        <v>120</v>
      </c>
      <c r="C558" s="11">
        <v>5128</v>
      </c>
      <c r="D558" s="11" t="s">
        <v>570</v>
      </c>
      <c r="E558" s="9" t="s">
        <v>24</v>
      </c>
      <c r="F558" s="14">
        <v>190</v>
      </c>
      <c r="G558" s="13">
        <v>216</v>
      </c>
      <c r="H558" s="13">
        <v>200.3</v>
      </c>
      <c r="I558" s="271">
        <f t="shared" si="9"/>
        <v>92.73148148148148</v>
      </c>
    </row>
    <row r="559" spans="1:9" ht="12" customHeight="1">
      <c r="A559" s="11">
        <v>1406</v>
      </c>
      <c r="B559" s="10">
        <v>120</v>
      </c>
      <c r="C559" s="10">
        <v>5129</v>
      </c>
      <c r="D559" s="10">
        <v>6171</v>
      </c>
      <c r="E559" s="9" t="s">
        <v>25</v>
      </c>
      <c r="F559" s="14">
        <v>45</v>
      </c>
      <c r="G559" s="13">
        <v>45</v>
      </c>
      <c r="H559" s="13">
        <v>43.8</v>
      </c>
      <c r="I559" s="271">
        <f t="shared" si="9"/>
        <v>97.33333333333333</v>
      </c>
    </row>
    <row r="560" spans="1:9" ht="12" customHeight="1">
      <c r="A560" s="11">
        <v>1407</v>
      </c>
      <c r="B560" s="10">
        <v>120</v>
      </c>
      <c r="C560" s="10">
        <v>5166</v>
      </c>
      <c r="D560" s="10">
        <v>6171</v>
      </c>
      <c r="E560" s="9" t="s">
        <v>629</v>
      </c>
      <c r="F560" s="14">
        <v>100</v>
      </c>
      <c r="G560" s="13">
        <v>100</v>
      </c>
      <c r="H560" s="13">
        <v>0</v>
      </c>
      <c r="I560" s="271">
        <f t="shared" si="9"/>
        <v>0</v>
      </c>
    </row>
    <row r="561" spans="1:9" ht="12" customHeight="1">
      <c r="A561" s="11">
        <v>1408</v>
      </c>
      <c r="B561" s="10">
        <v>120</v>
      </c>
      <c r="C561" s="10" t="s">
        <v>580</v>
      </c>
      <c r="D561" s="10" t="s">
        <v>570</v>
      </c>
      <c r="E561" s="2" t="s">
        <v>630</v>
      </c>
      <c r="F561" s="14">
        <v>20</v>
      </c>
      <c r="G561" s="13">
        <v>20</v>
      </c>
      <c r="H561" s="13">
        <v>0</v>
      </c>
      <c r="I561" s="271">
        <f t="shared" si="9"/>
        <v>0</v>
      </c>
    </row>
    <row r="562" spans="1:9" ht="12" customHeight="1">
      <c r="A562" s="11">
        <v>1409</v>
      </c>
      <c r="B562" s="10">
        <v>120</v>
      </c>
      <c r="C562" s="10" t="s">
        <v>580</v>
      </c>
      <c r="D562" s="10" t="s">
        <v>570</v>
      </c>
      <c r="E562" s="2" t="s">
        <v>631</v>
      </c>
      <c r="F562" s="14">
        <v>40</v>
      </c>
      <c r="G562" s="13">
        <v>40</v>
      </c>
      <c r="H562" s="13">
        <v>0</v>
      </c>
      <c r="I562" s="271">
        <f t="shared" si="9"/>
        <v>0</v>
      </c>
    </row>
    <row r="563" spans="1:9" ht="12" customHeight="1">
      <c r="A563" s="11">
        <v>1410</v>
      </c>
      <c r="B563" s="10">
        <v>120</v>
      </c>
      <c r="C563" s="10">
        <v>5167</v>
      </c>
      <c r="D563" s="10">
        <v>6171</v>
      </c>
      <c r="E563" s="2" t="s">
        <v>632</v>
      </c>
      <c r="F563" s="14">
        <v>320</v>
      </c>
      <c r="G563" s="13">
        <v>320</v>
      </c>
      <c r="H563" s="13">
        <v>302.4</v>
      </c>
      <c r="I563" s="271">
        <f t="shared" si="9"/>
        <v>94.5</v>
      </c>
    </row>
    <row r="564" spans="1:9" ht="12" customHeight="1">
      <c r="A564" s="11">
        <v>1411</v>
      </c>
      <c r="B564" s="10">
        <v>120</v>
      </c>
      <c r="C564" s="10" t="s">
        <v>393</v>
      </c>
      <c r="D564" s="10" t="s">
        <v>570</v>
      </c>
      <c r="E564" s="2" t="s">
        <v>706</v>
      </c>
      <c r="F564" s="14">
        <v>240</v>
      </c>
      <c r="G564" s="13">
        <v>240</v>
      </c>
      <c r="H564" s="13">
        <v>25.2</v>
      </c>
      <c r="I564" s="271">
        <f t="shared" si="9"/>
        <v>10.5</v>
      </c>
    </row>
    <row r="565" spans="1:9" ht="12" customHeight="1">
      <c r="A565" s="11">
        <v>1412</v>
      </c>
      <c r="B565" s="10">
        <v>120</v>
      </c>
      <c r="C565" s="10">
        <v>5167</v>
      </c>
      <c r="D565" s="10">
        <v>6171</v>
      </c>
      <c r="E565" s="2" t="s">
        <v>707</v>
      </c>
      <c r="F565" s="14">
        <v>100</v>
      </c>
      <c r="G565" s="13">
        <v>100</v>
      </c>
      <c r="H565" s="13">
        <v>0</v>
      </c>
      <c r="I565" s="271">
        <f t="shared" si="9"/>
        <v>0</v>
      </c>
    </row>
    <row r="566" spans="1:9" ht="12" customHeight="1">
      <c r="A566" s="11">
        <v>1413</v>
      </c>
      <c r="B566" s="10">
        <v>120</v>
      </c>
      <c r="C566" s="10">
        <v>5169</v>
      </c>
      <c r="D566" s="10">
        <v>6171</v>
      </c>
      <c r="E566" s="2" t="s">
        <v>582</v>
      </c>
      <c r="F566" s="14">
        <v>200</v>
      </c>
      <c r="G566" s="13">
        <v>200</v>
      </c>
      <c r="H566" s="13">
        <v>32.4</v>
      </c>
      <c r="I566" s="271">
        <f t="shared" si="9"/>
        <v>16.2</v>
      </c>
    </row>
    <row r="567" spans="1:9" ht="12" customHeight="1">
      <c r="A567" s="11">
        <v>1414</v>
      </c>
      <c r="B567" s="10">
        <v>120</v>
      </c>
      <c r="C567" s="10">
        <v>5169</v>
      </c>
      <c r="D567" s="10">
        <v>6171</v>
      </c>
      <c r="E567" s="2" t="s">
        <v>1743</v>
      </c>
      <c r="F567" s="14">
        <v>15</v>
      </c>
      <c r="G567" s="13">
        <v>15</v>
      </c>
      <c r="H567" s="13">
        <v>0.3</v>
      </c>
      <c r="I567" s="271">
        <f t="shared" si="9"/>
        <v>2</v>
      </c>
    </row>
    <row r="568" spans="1:9" ht="12" customHeight="1">
      <c r="A568" s="11">
        <v>1415</v>
      </c>
      <c r="B568" s="10">
        <v>120</v>
      </c>
      <c r="C568" s="10">
        <v>5173</v>
      </c>
      <c r="D568" s="10">
        <v>6171</v>
      </c>
      <c r="E568" s="16" t="s">
        <v>634</v>
      </c>
      <c r="F568" s="14">
        <v>100</v>
      </c>
      <c r="G568" s="13">
        <v>100</v>
      </c>
      <c r="H568" s="13">
        <v>117.8</v>
      </c>
      <c r="I568" s="271">
        <f aca="true" t="shared" si="10" ref="I568:I578">(H568/G568)*100</f>
        <v>117.8</v>
      </c>
    </row>
    <row r="569" spans="1:9" ht="12" customHeight="1">
      <c r="A569" s="11">
        <v>1416</v>
      </c>
      <c r="B569" s="10">
        <v>120</v>
      </c>
      <c r="C569" s="10">
        <v>5173</v>
      </c>
      <c r="D569" s="10">
        <v>6171</v>
      </c>
      <c r="E569" s="16" t="s">
        <v>291</v>
      </c>
      <c r="F569" s="14">
        <v>65</v>
      </c>
      <c r="G569" s="13">
        <v>65</v>
      </c>
      <c r="H569" s="13">
        <v>0</v>
      </c>
      <c r="I569" s="271">
        <f t="shared" si="10"/>
        <v>0</v>
      </c>
    </row>
    <row r="570" spans="1:9" ht="12" customHeight="1">
      <c r="A570" s="11">
        <v>1417</v>
      </c>
      <c r="B570" s="10">
        <v>120</v>
      </c>
      <c r="C570" s="10">
        <v>5179</v>
      </c>
      <c r="D570" s="10">
        <v>6171</v>
      </c>
      <c r="E570" s="2" t="s">
        <v>15</v>
      </c>
      <c r="F570" s="14">
        <v>240</v>
      </c>
      <c r="G570" s="13">
        <v>240</v>
      </c>
      <c r="H570" s="13">
        <v>223.6</v>
      </c>
      <c r="I570" s="271">
        <f t="shared" si="10"/>
        <v>93.16666666666666</v>
      </c>
    </row>
    <row r="571" spans="1:9" ht="12" customHeight="1">
      <c r="A571" s="11">
        <v>1418</v>
      </c>
      <c r="B571" s="10">
        <v>120</v>
      </c>
      <c r="C571" s="10">
        <v>5179</v>
      </c>
      <c r="D571" s="10">
        <v>6171</v>
      </c>
      <c r="E571" s="63" t="s">
        <v>1497</v>
      </c>
      <c r="F571" s="14">
        <v>10</v>
      </c>
      <c r="G571" s="13">
        <v>10</v>
      </c>
      <c r="H571" s="13">
        <v>0</v>
      </c>
      <c r="I571" s="271">
        <f t="shared" si="10"/>
        <v>0</v>
      </c>
    </row>
    <row r="572" spans="1:9" ht="12" customHeight="1">
      <c r="A572" s="11">
        <v>1419</v>
      </c>
      <c r="B572" s="10">
        <v>120</v>
      </c>
      <c r="C572" s="10">
        <v>5194</v>
      </c>
      <c r="D572" s="10">
        <v>6171</v>
      </c>
      <c r="E572" s="2" t="s">
        <v>521</v>
      </c>
      <c r="F572" s="14">
        <v>15</v>
      </c>
      <c r="G572" s="13">
        <v>15</v>
      </c>
      <c r="H572" s="13">
        <v>14.9</v>
      </c>
      <c r="I572" s="271">
        <f t="shared" si="10"/>
        <v>99.33333333333334</v>
      </c>
    </row>
    <row r="573" spans="1:9" ht="12" customHeight="1">
      <c r="A573" s="11">
        <v>1633</v>
      </c>
      <c r="B573" s="10">
        <v>120</v>
      </c>
      <c r="C573" s="10">
        <v>5909</v>
      </c>
      <c r="D573" s="10">
        <v>6171</v>
      </c>
      <c r="E573" s="2" t="s">
        <v>218</v>
      </c>
      <c r="F573" s="14">
        <v>0</v>
      </c>
      <c r="G573" s="13">
        <v>0</v>
      </c>
      <c r="H573" s="13">
        <v>422.3</v>
      </c>
      <c r="I573" s="272" t="s">
        <v>777</v>
      </c>
    </row>
    <row r="574" spans="1:9" ht="12" customHeight="1">
      <c r="A574" s="33"/>
      <c r="B574" s="33" t="s">
        <v>635</v>
      </c>
      <c r="C574" s="33"/>
      <c r="D574" s="33"/>
      <c r="E574" s="17" t="s">
        <v>1614</v>
      </c>
      <c r="F574" s="19">
        <f>SUBTOTAL(9,F551:F573)</f>
        <v>88075</v>
      </c>
      <c r="G574" s="20">
        <f>SUBTOTAL(9,G551:G573)</f>
        <v>98781.00000000001</v>
      </c>
      <c r="H574" s="20">
        <f>SUBTOTAL(9,H551:H573)</f>
        <v>96794</v>
      </c>
      <c r="I574" s="274">
        <f t="shared" si="10"/>
        <v>97.9884795659084</v>
      </c>
    </row>
    <row r="575" spans="1:9" ht="12" customHeight="1">
      <c r="A575" s="10">
        <v>1420</v>
      </c>
      <c r="B575" s="10" t="s">
        <v>166</v>
      </c>
      <c r="C575" s="10" t="s">
        <v>573</v>
      </c>
      <c r="D575" s="10" t="s">
        <v>167</v>
      </c>
      <c r="E575" s="2" t="s">
        <v>574</v>
      </c>
      <c r="F575" s="14">
        <v>50</v>
      </c>
      <c r="G575" s="13">
        <v>50</v>
      </c>
      <c r="H575" s="13">
        <v>49.3</v>
      </c>
      <c r="I575" s="271">
        <f t="shared" si="10"/>
        <v>98.6</v>
      </c>
    </row>
    <row r="576" spans="1:9" ht="12" customHeight="1">
      <c r="A576" s="10">
        <v>1421</v>
      </c>
      <c r="B576" s="10" t="s">
        <v>166</v>
      </c>
      <c r="C576" s="10" t="s">
        <v>373</v>
      </c>
      <c r="D576" s="10" t="s">
        <v>167</v>
      </c>
      <c r="E576" s="9" t="s">
        <v>547</v>
      </c>
      <c r="F576" s="14">
        <v>15</v>
      </c>
      <c r="G576" s="13">
        <v>19</v>
      </c>
      <c r="H576" s="13">
        <v>18.3</v>
      </c>
      <c r="I576" s="271">
        <f t="shared" si="10"/>
        <v>96.3157894736842</v>
      </c>
    </row>
    <row r="577" spans="1:9" ht="12" customHeight="1">
      <c r="A577" s="10">
        <v>1422</v>
      </c>
      <c r="B577" s="10" t="s">
        <v>166</v>
      </c>
      <c r="C577" s="10" t="s">
        <v>375</v>
      </c>
      <c r="D577" s="10" t="s">
        <v>167</v>
      </c>
      <c r="E577" s="2" t="s">
        <v>1675</v>
      </c>
      <c r="F577" s="14">
        <v>150</v>
      </c>
      <c r="G577" s="13">
        <v>226</v>
      </c>
      <c r="H577" s="13">
        <v>225.8</v>
      </c>
      <c r="I577" s="271">
        <f t="shared" si="10"/>
        <v>99.91150442477877</v>
      </c>
    </row>
    <row r="578" spans="1:9" ht="12" customHeight="1">
      <c r="A578" s="10">
        <v>1423</v>
      </c>
      <c r="B578" s="10" t="s">
        <v>166</v>
      </c>
      <c r="C578" s="10" t="s">
        <v>376</v>
      </c>
      <c r="D578" s="10" t="s">
        <v>167</v>
      </c>
      <c r="E578" s="2" t="s">
        <v>485</v>
      </c>
      <c r="F578" s="14">
        <v>1150</v>
      </c>
      <c r="G578" s="13">
        <v>1150</v>
      </c>
      <c r="H578" s="13">
        <v>1124.5</v>
      </c>
      <c r="I578" s="271">
        <f t="shared" si="10"/>
        <v>97.78260869565217</v>
      </c>
    </row>
    <row r="579" spans="1:9" ht="12" customHeight="1">
      <c r="A579" s="10">
        <v>1424</v>
      </c>
      <c r="B579" s="10" t="s">
        <v>166</v>
      </c>
      <c r="C579" s="10" t="s">
        <v>380</v>
      </c>
      <c r="D579" s="10" t="s">
        <v>167</v>
      </c>
      <c r="E579" s="2" t="s">
        <v>381</v>
      </c>
      <c r="F579" s="14">
        <v>1700</v>
      </c>
      <c r="G579" s="13">
        <v>1461</v>
      </c>
      <c r="H579" s="13">
        <v>1258.2</v>
      </c>
      <c r="I579" s="271">
        <f aca="true" t="shared" si="11" ref="I579:I634">(H579/G579)*100</f>
        <v>86.11909650924025</v>
      </c>
    </row>
    <row r="580" spans="1:9" ht="12" customHeight="1">
      <c r="A580" s="10">
        <v>1425</v>
      </c>
      <c r="B580" s="10" t="s">
        <v>166</v>
      </c>
      <c r="C580" s="10" t="s">
        <v>382</v>
      </c>
      <c r="D580" s="10" t="s">
        <v>167</v>
      </c>
      <c r="E580" s="2" t="s">
        <v>207</v>
      </c>
      <c r="F580" s="14">
        <v>2800</v>
      </c>
      <c r="G580" s="13">
        <v>2780</v>
      </c>
      <c r="H580" s="13">
        <v>2637.2</v>
      </c>
      <c r="I580" s="271">
        <f t="shared" si="11"/>
        <v>94.86330935251797</v>
      </c>
    </row>
    <row r="581" spans="1:9" ht="12" customHeight="1">
      <c r="A581" s="10">
        <v>1426</v>
      </c>
      <c r="B581" s="10" t="s">
        <v>166</v>
      </c>
      <c r="C581" s="10" t="s">
        <v>383</v>
      </c>
      <c r="D581" s="10" t="s">
        <v>167</v>
      </c>
      <c r="E581" s="2" t="s">
        <v>384</v>
      </c>
      <c r="F581" s="14">
        <v>2400</v>
      </c>
      <c r="G581" s="13">
        <v>2400</v>
      </c>
      <c r="H581" s="13">
        <v>2246</v>
      </c>
      <c r="I581" s="271">
        <f t="shared" si="11"/>
        <v>93.58333333333333</v>
      </c>
    </row>
    <row r="582" spans="1:9" ht="12" customHeight="1">
      <c r="A582" s="10">
        <v>1427</v>
      </c>
      <c r="B582" s="10" t="s">
        <v>166</v>
      </c>
      <c r="C582" s="10" t="s">
        <v>385</v>
      </c>
      <c r="D582" s="10" t="s">
        <v>167</v>
      </c>
      <c r="E582" s="2" t="s">
        <v>387</v>
      </c>
      <c r="F582" s="14">
        <v>70</v>
      </c>
      <c r="G582" s="13">
        <v>70</v>
      </c>
      <c r="H582" s="13">
        <v>49</v>
      </c>
      <c r="I582" s="271">
        <f t="shared" si="11"/>
        <v>70</v>
      </c>
    </row>
    <row r="583" spans="1:9" ht="12" customHeight="1">
      <c r="A583" s="10">
        <v>1428</v>
      </c>
      <c r="B583" s="10" t="s">
        <v>166</v>
      </c>
      <c r="C583" s="10" t="s">
        <v>388</v>
      </c>
      <c r="D583" s="10" t="s">
        <v>167</v>
      </c>
      <c r="E583" s="2" t="s">
        <v>579</v>
      </c>
      <c r="F583" s="14">
        <v>3</v>
      </c>
      <c r="G583" s="13">
        <v>3</v>
      </c>
      <c r="H583" s="13">
        <v>1.7</v>
      </c>
      <c r="I583" s="271">
        <f t="shared" si="11"/>
        <v>56.666666666666664</v>
      </c>
    </row>
    <row r="584" spans="1:9" ht="12" customHeight="1">
      <c r="A584" s="10">
        <v>1429</v>
      </c>
      <c r="B584" s="10" t="s">
        <v>166</v>
      </c>
      <c r="C584" s="10" t="s">
        <v>390</v>
      </c>
      <c r="D584" s="10" t="s">
        <v>167</v>
      </c>
      <c r="E584" s="2" t="s">
        <v>542</v>
      </c>
      <c r="F584" s="14">
        <v>180</v>
      </c>
      <c r="G584" s="13">
        <v>196</v>
      </c>
      <c r="H584" s="13">
        <v>195.6</v>
      </c>
      <c r="I584" s="271">
        <f t="shared" si="11"/>
        <v>99.79591836734694</v>
      </c>
    </row>
    <row r="585" spans="1:9" ht="12" customHeight="1">
      <c r="A585" s="10">
        <v>1430</v>
      </c>
      <c r="B585" s="10" t="s">
        <v>166</v>
      </c>
      <c r="C585" s="10" t="s">
        <v>477</v>
      </c>
      <c r="D585" s="10" t="s">
        <v>167</v>
      </c>
      <c r="E585" s="2" t="s">
        <v>486</v>
      </c>
      <c r="F585" s="14">
        <v>15</v>
      </c>
      <c r="G585" s="13">
        <v>15</v>
      </c>
      <c r="H585" s="13">
        <v>0</v>
      </c>
      <c r="I585" s="271">
        <f t="shared" si="11"/>
        <v>0</v>
      </c>
    </row>
    <row r="586" spans="1:9" ht="12" customHeight="1">
      <c r="A586" s="10">
        <v>1431</v>
      </c>
      <c r="B586" s="10">
        <v>191</v>
      </c>
      <c r="C586" s="10">
        <v>5164</v>
      </c>
      <c r="D586" s="10">
        <v>3419</v>
      </c>
      <c r="E586" s="2" t="s">
        <v>392</v>
      </c>
      <c r="F586" s="14">
        <v>32</v>
      </c>
      <c r="G586" s="13">
        <v>52</v>
      </c>
      <c r="H586" s="13">
        <v>44.4</v>
      </c>
      <c r="I586" s="271">
        <f t="shared" si="11"/>
        <v>85.38461538461539</v>
      </c>
    </row>
    <row r="587" spans="1:9" ht="12" customHeight="1">
      <c r="A587" s="10">
        <v>1432</v>
      </c>
      <c r="B587" s="10" t="s">
        <v>166</v>
      </c>
      <c r="C587" s="10" t="s">
        <v>580</v>
      </c>
      <c r="D587" s="10" t="s">
        <v>167</v>
      </c>
      <c r="E587" s="2" t="s">
        <v>591</v>
      </c>
      <c r="F587" s="14">
        <v>100</v>
      </c>
      <c r="G587" s="13">
        <v>152</v>
      </c>
      <c r="H587" s="13">
        <v>151.2</v>
      </c>
      <c r="I587" s="271">
        <f t="shared" si="11"/>
        <v>99.4736842105263</v>
      </c>
    </row>
    <row r="588" spans="1:9" ht="12" customHeight="1">
      <c r="A588" s="10">
        <v>1433</v>
      </c>
      <c r="B588" s="10" t="s">
        <v>166</v>
      </c>
      <c r="C588" s="10" t="s">
        <v>393</v>
      </c>
      <c r="D588" s="10" t="s">
        <v>167</v>
      </c>
      <c r="E588" s="2" t="s">
        <v>510</v>
      </c>
      <c r="F588" s="14">
        <v>25</v>
      </c>
      <c r="G588" s="13">
        <v>25</v>
      </c>
      <c r="H588" s="13">
        <v>11.4</v>
      </c>
      <c r="I588" s="271">
        <f t="shared" si="11"/>
        <v>45.6</v>
      </c>
    </row>
    <row r="589" spans="1:9" ht="12" customHeight="1">
      <c r="A589" s="10">
        <v>1434</v>
      </c>
      <c r="B589" s="10" t="s">
        <v>166</v>
      </c>
      <c r="C589" s="10" t="s">
        <v>396</v>
      </c>
      <c r="D589" s="10" t="s">
        <v>167</v>
      </c>
      <c r="E589" s="2" t="s">
        <v>511</v>
      </c>
      <c r="F589" s="14">
        <v>700</v>
      </c>
      <c r="G589" s="13">
        <v>704</v>
      </c>
      <c r="H589" s="13">
        <v>696.1</v>
      </c>
      <c r="I589" s="271">
        <f t="shared" si="11"/>
        <v>98.8778409090909</v>
      </c>
    </row>
    <row r="590" spans="1:9" ht="12" customHeight="1">
      <c r="A590" s="10">
        <v>1435</v>
      </c>
      <c r="B590" s="10" t="s">
        <v>166</v>
      </c>
      <c r="C590" s="10" t="s">
        <v>402</v>
      </c>
      <c r="D590" s="10" t="s">
        <v>167</v>
      </c>
      <c r="E590" s="2" t="s">
        <v>1514</v>
      </c>
      <c r="F590" s="14">
        <v>500</v>
      </c>
      <c r="G590" s="13">
        <v>577</v>
      </c>
      <c r="H590" s="13">
        <v>576.1</v>
      </c>
      <c r="I590" s="271">
        <f t="shared" si="11"/>
        <v>99.84402079722705</v>
      </c>
    </row>
    <row r="591" spans="1:9" ht="12" customHeight="1">
      <c r="A591" s="10">
        <v>1436</v>
      </c>
      <c r="B591" s="10" t="s">
        <v>166</v>
      </c>
      <c r="C591" s="10" t="s">
        <v>402</v>
      </c>
      <c r="D591" s="10" t="s">
        <v>167</v>
      </c>
      <c r="E591" s="2" t="s">
        <v>292</v>
      </c>
      <c r="F591" s="14">
        <v>150</v>
      </c>
      <c r="G591" s="13">
        <v>160</v>
      </c>
      <c r="H591" s="13">
        <v>159.8</v>
      </c>
      <c r="I591" s="271">
        <f t="shared" si="11"/>
        <v>99.875</v>
      </c>
    </row>
    <row r="592" spans="1:9" ht="12" customHeight="1">
      <c r="A592" s="10">
        <v>1437</v>
      </c>
      <c r="B592" s="10" t="s">
        <v>166</v>
      </c>
      <c r="C592" s="10" t="s">
        <v>405</v>
      </c>
      <c r="D592" s="10" t="s">
        <v>167</v>
      </c>
      <c r="E592" s="9" t="s">
        <v>407</v>
      </c>
      <c r="F592" s="14">
        <v>5</v>
      </c>
      <c r="G592" s="13">
        <v>5</v>
      </c>
      <c r="H592" s="13">
        <v>1.6</v>
      </c>
      <c r="I592" s="271">
        <f t="shared" si="11"/>
        <v>32</v>
      </c>
    </row>
    <row r="593" spans="1:9" ht="12" customHeight="1">
      <c r="A593" s="10">
        <v>1438</v>
      </c>
      <c r="B593" s="10">
        <v>191</v>
      </c>
      <c r="C593" s="10">
        <v>5361</v>
      </c>
      <c r="D593" s="10">
        <v>3419</v>
      </c>
      <c r="E593" s="2" t="s">
        <v>410</v>
      </c>
      <c r="F593" s="14">
        <v>2</v>
      </c>
      <c r="G593" s="13">
        <v>2</v>
      </c>
      <c r="H593" s="13">
        <v>0</v>
      </c>
      <c r="I593" s="271">
        <f t="shared" si="11"/>
        <v>0</v>
      </c>
    </row>
    <row r="594" spans="1:9" ht="12" customHeight="1">
      <c r="A594" s="10">
        <v>1439</v>
      </c>
      <c r="B594" s="10">
        <v>191</v>
      </c>
      <c r="C594" s="10">
        <v>5362</v>
      </c>
      <c r="D594" s="10">
        <v>3419</v>
      </c>
      <c r="E594" s="2" t="s">
        <v>1515</v>
      </c>
      <c r="F594" s="14">
        <v>2</v>
      </c>
      <c r="G594" s="13">
        <v>2</v>
      </c>
      <c r="H594" s="13">
        <v>1.6</v>
      </c>
      <c r="I594" s="271">
        <f t="shared" si="11"/>
        <v>80</v>
      </c>
    </row>
    <row r="595" spans="1:9" ht="12" customHeight="1">
      <c r="A595" s="33"/>
      <c r="B595" s="33" t="s">
        <v>345</v>
      </c>
      <c r="C595" s="33"/>
      <c r="D595" s="11"/>
      <c r="E595" s="17" t="s">
        <v>1512</v>
      </c>
      <c r="F595" s="19">
        <f>SUBTOTAL(9,F575:F594)</f>
        <v>10049</v>
      </c>
      <c r="G595" s="20">
        <f>SUBTOTAL(9,G575:G594)</f>
        <v>10049</v>
      </c>
      <c r="H595" s="20">
        <f>SUBTOTAL(9,H575:H594)</f>
        <v>9447.8</v>
      </c>
      <c r="I595" s="274">
        <f t="shared" si="11"/>
        <v>94.01731515573688</v>
      </c>
    </row>
    <row r="596" spans="1:9" ht="12" customHeight="1">
      <c r="A596" s="10">
        <v>1440</v>
      </c>
      <c r="B596" s="10" t="s">
        <v>171</v>
      </c>
      <c r="C596" s="10" t="s">
        <v>573</v>
      </c>
      <c r="D596" s="10" t="s">
        <v>167</v>
      </c>
      <c r="E596" s="2" t="s">
        <v>574</v>
      </c>
      <c r="F596" s="36">
        <v>12</v>
      </c>
      <c r="G596" s="32">
        <v>14.4</v>
      </c>
      <c r="H596" s="13">
        <v>14.8</v>
      </c>
      <c r="I596" s="271">
        <f t="shared" si="11"/>
        <v>102.77777777777779</v>
      </c>
    </row>
    <row r="597" spans="1:9" ht="12" customHeight="1">
      <c r="A597" s="10">
        <v>1441</v>
      </c>
      <c r="B597" s="10">
        <v>192</v>
      </c>
      <c r="C597" s="10">
        <v>5134</v>
      </c>
      <c r="D597" s="10">
        <v>3419</v>
      </c>
      <c r="E597" s="2" t="s">
        <v>546</v>
      </c>
      <c r="F597" s="36">
        <v>2</v>
      </c>
      <c r="G597" s="32">
        <v>3.2</v>
      </c>
      <c r="H597" s="13">
        <v>3.2</v>
      </c>
      <c r="I597" s="271">
        <f t="shared" si="11"/>
        <v>100</v>
      </c>
    </row>
    <row r="598" spans="1:9" ht="12" customHeight="1">
      <c r="A598" s="10">
        <v>1442</v>
      </c>
      <c r="B598" s="10">
        <v>192</v>
      </c>
      <c r="C598" s="10">
        <v>5136</v>
      </c>
      <c r="D598" s="10">
        <v>3419</v>
      </c>
      <c r="E598" s="9" t="s">
        <v>547</v>
      </c>
      <c r="F598" s="36">
        <v>2</v>
      </c>
      <c r="G598" s="32">
        <v>2.6</v>
      </c>
      <c r="H598" s="13">
        <v>2.6</v>
      </c>
      <c r="I598" s="271">
        <f t="shared" si="11"/>
        <v>100</v>
      </c>
    </row>
    <row r="599" spans="1:9" ht="12" customHeight="1">
      <c r="A599" s="10">
        <v>1443</v>
      </c>
      <c r="B599" s="10" t="s">
        <v>171</v>
      </c>
      <c r="C599" s="10" t="s">
        <v>375</v>
      </c>
      <c r="D599" s="10" t="s">
        <v>167</v>
      </c>
      <c r="E599" s="2" t="s">
        <v>1675</v>
      </c>
      <c r="F599" s="36">
        <v>80</v>
      </c>
      <c r="G599" s="32">
        <v>101</v>
      </c>
      <c r="H599" s="13">
        <v>101.1</v>
      </c>
      <c r="I599" s="271">
        <f t="shared" si="11"/>
        <v>100.0990099009901</v>
      </c>
    </row>
    <row r="600" spans="1:9" ht="12" customHeight="1">
      <c r="A600" s="10">
        <v>1444</v>
      </c>
      <c r="B600" s="10" t="s">
        <v>171</v>
      </c>
      <c r="C600" s="10" t="s">
        <v>376</v>
      </c>
      <c r="D600" s="10" t="s">
        <v>167</v>
      </c>
      <c r="E600" s="2" t="s">
        <v>485</v>
      </c>
      <c r="F600" s="36">
        <v>250</v>
      </c>
      <c r="G600" s="32">
        <v>497</v>
      </c>
      <c r="H600" s="13">
        <v>496.7</v>
      </c>
      <c r="I600" s="271">
        <f t="shared" si="11"/>
        <v>99.93963782696177</v>
      </c>
    </row>
    <row r="601" spans="1:9" ht="12" customHeight="1">
      <c r="A601" s="10">
        <v>1445</v>
      </c>
      <c r="B601" s="10" t="s">
        <v>171</v>
      </c>
      <c r="C601" s="10" t="s">
        <v>380</v>
      </c>
      <c r="D601" s="10" t="s">
        <v>167</v>
      </c>
      <c r="E601" s="2" t="s">
        <v>381</v>
      </c>
      <c r="F601" s="36">
        <v>350</v>
      </c>
      <c r="G601" s="32">
        <v>230</v>
      </c>
      <c r="H601" s="13">
        <v>229.3</v>
      </c>
      <c r="I601" s="271">
        <f t="shared" si="11"/>
        <v>99.69565217391305</v>
      </c>
    </row>
    <row r="602" spans="1:9" ht="12" customHeight="1">
      <c r="A602" s="10">
        <v>1446</v>
      </c>
      <c r="B602" s="10" t="s">
        <v>171</v>
      </c>
      <c r="C602" s="10" t="s">
        <v>382</v>
      </c>
      <c r="D602" s="10" t="s">
        <v>167</v>
      </c>
      <c r="E602" s="2" t="s">
        <v>207</v>
      </c>
      <c r="F602" s="36">
        <v>950</v>
      </c>
      <c r="G602" s="32">
        <v>840</v>
      </c>
      <c r="H602" s="13">
        <v>839.9</v>
      </c>
      <c r="I602" s="271">
        <f t="shared" si="11"/>
        <v>99.98809523809523</v>
      </c>
    </row>
    <row r="603" spans="1:9" ht="12" customHeight="1">
      <c r="A603" s="10">
        <v>1447</v>
      </c>
      <c r="B603" s="10" t="s">
        <v>171</v>
      </c>
      <c r="C603" s="10" t="s">
        <v>383</v>
      </c>
      <c r="D603" s="10" t="s">
        <v>167</v>
      </c>
      <c r="E603" s="2" t="s">
        <v>384</v>
      </c>
      <c r="F603" s="36">
        <v>750</v>
      </c>
      <c r="G603" s="32">
        <v>544.5</v>
      </c>
      <c r="H603" s="13">
        <v>542.6</v>
      </c>
      <c r="I603" s="271">
        <f t="shared" si="11"/>
        <v>99.65105601469239</v>
      </c>
    </row>
    <row r="604" spans="1:9" ht="12" customHeight="1">
      <c r="A604" s="10">
        <v>1448</v>
      </c>
      <c r="B604" s="10" t="s">
        <v>171</v>
      </c>
      <c r="C604" s="10" t="s">
        <v>385</v>
      </c>
      <c r="D604" s="10" t="s">
        <v>167</v>
      </c>
      <c r="E604" s="2" t="s">
        <v>387</v>
      </c>
      <c r="F604" s="36">
        <v>15</v>
      </c>
      <c r="G604" s="32">
        <v>17.3</v>
      </c>
      <c r="H604" s="13">
        <v>17.3</v>
      </c>
      <c r="I604" s="271">
        <f t="shared" si="11"/>
        <v>100</v>
      </c>
    </row>
    <row r="605" spans="1:9" ht="12" customHeight="1">
      <c r="A605" s="10">
        <v>1449</v>
      </c>
      <c r="B605" s="10" t="s">
        <v>171</v>
      </c>
      <c r="C605" s="10" t="s">
        <v>388</v>
      </c>
      <c r="D605" s="10" t="s">
        <v>167</v>
      </c>
      <c r="E605" s="2" t="s">
        <v>579</v>
      </c>
      <c r="F605" s="36">
        <v>2</v>
      </c>
      <c r="G605" s="32">
        <v>3.5</v>
      </c>
      <c r="H605" s="13">
        <v>2.8</v>
      </c>
      <c r="I605" s="271">
        <f t="shared" si="11"/>
        <v>80</v>
      </c>
    </row>
    <row r="606" spans="1:9" ht="12" customHeight="1">
      <c r="A606" s="10">
        <v>1450</v>
      </c>
      <c r="B606" s="10" t="s">
        <v>171</v>
      </c>
      <c r="C606" s="10" t="s">
        <v>390</v>
      </c>
      <c r="D606" s="10" t="s">
        <v>167</v>
      </c>
      <c r="E606" s="2" t="s">
        <v>542</v>
      </c>
      <c r="F606" s="36">
        <v>80</v>
      </c>
      <c r="G606" s="32">
        <v>80</v>
      </c>
      <c r="H606" s="13">
        <v>80.1</v>
      </c>
      <c r="I606" s="271">
        <f t="shared" si="11"/>
        <v>100.125</v>
      </c>
    </row>
    <row r="607" spans="1:9" ht="12" customHeight="1">
      <c r="A607" s="10">
        <v>1451</v>
      </c>
      <c r="B607" s="10" t="s">
        <v>171</v>
      </c>
      <c r="C607" s="10" t="s">
        <v>477</v>
      </c>
      <c r="D607" s="10" t="s">
        <v>167</v>
      </c>
      <c r="E607" s="2" t="s">
        <v>486</v>
      </c>
      <c r="F607" s="36">
        <v>10</v>
      </c>
      <c r="G607" s="32">
        <v>0</v>
      </c>
      <c r="H607" s="13">
        <v>0</v>
      </c>
      <c r="I607" s="272" t="s">
        <v>777</v>
      </c>
    </row>
    <row r="608" spans="1:9" ht="12" customHeight="1">
      <c r="A608" s="10">
        <v>1452</v>
      </c>
      <c r="B608" s="10">
        <v>192</v>
      </c>
      <c r="C608" s="10">
        <v>5164</v>
      </c>
      <c r="D608" s="10">
        <v>3419</v>
      </c>
      <c r="E608" s="2" t="s">
        <v>392</v>
      </c>
      <c r="F608" s="36">
        <v>15</v>
      </c>
      <c r="G608" s="32">
        <v>9.1</v>
      </c>
      <c r="H608" s="13">
        <v>8.9</v>
      </c>
      <c r="I608" s="271">
        <f t="shared" si="11"/>
        <v>97.80219780219781</v>
      </c>
    </row>
    <row r="609" spans="1:9" ht="12" customHeight="1">
      <c r="A609" s="10">
        <v>1453</v>
      </c>
      <c r="B609" s="10">
        <v>192</v>
      </c>
      <c r="C609" s="10">
        <v>5166</v>
      </c>
      <c r="D609" s="10">
        <v>3419</v>
      </c>
      <c r="E609" s="2" t="s">
        <v>591</v>
      </c>
      <c r="F609" s="36">
        <v>50</v>
      </c>
      <c r="G609" s="32">
        <v>29</v>
      </c>
      <c r="H609" s="13">
        <v>28.7</v>
      </c>
      <c r="I609" s="271">
        <f t="shared" si="11"/>
        <v>98.9655172413793</v>
      </c>
    </row>
    <row r="610" spans="1:9" ht="12" customHeight="1">
      <c r="A610" s="10">
        <v>1454</v>
      </c>
      <c r="B610" s="10" t="s">
        <v>171</v>
      </c>
      <c r="C610" s="10" t="s">
        <v>393</v>
      </c>
      <c r="D610" s="10" t="s">
        <v>167</v>
      </c>
      <c r="E610" s="2" t="s">
        <v>510</v>
      </c>
      <c r="F610" s="36">
        <v>5</v>
      </c>
      <c r="G610" s="32">
        <v>5</v>
      </c>
      <c r="H610" s="13">
        <v>5.4</v>
      </c>
      <c r="I610" s="271">
        <f t="shared" si="11"/>
        <v>108</v>
      </c>
    </row>
    <row r="611" spans="1:9" ht="12" customHeight="1">
      <c r="A611" s="10">
        <v>1455</v>
      </c>
      <c r="B611" s="10" t="s">
        <v>171</v>
      </c>
      <c r="C611" s="10" t="s">
        <v>396</v>
      </c>
      <c r="D611" s="10" t="s">
        <v>167</v>
      </c>
      <c r="E611" s="2" t="s">
        <v>511</v>
      </c>
      <c r="F611" s="36">
        <v>200</v>
      </c>
      <c r="G611" s="32">
        <v>218.5</v>
      </c>
      <c r="H611" s="13">
        <v>233.6</v>
      </c>
      <c r="I611" s="271">
        <f t="shared" si="11"/>
        <v>106.91075514874142</v>
      </c>
    </row>
    <row r="612" spans="1:9" ht="12" customHeight="1">
      <c r="A612" s="10">
        <v>1456</v>
      </c>
      <c r="B612" s="10" t="s">
        <v>171</v>
      </c>
      <c r="C612" s="10" t="s">
        <v>402</v>
      </c>
      <c r="D612" s="10" t="s">
        <v>167</v>
      </c>
      <c r="E612" s="2" t="s">
        <v>1514</v>
      </c>
      <c r="F612" s="36">
        <v>450</v>
      </c>
      <c r="G612" s="32">
        <v>579</v>
      </c>
      <c r="H612" s="13">
        <v>579.8</v>
      </c>
      <c r="I612" s="271">
        <f t="shared" si="11"/>
        <v>100.13816925734022</v>
      </c>
    </row>
    <row r="613" spans="1:9" ht="12" customHeight="1">
      <c r="A613" s="10">
        <v>1457</v>
      </c>
      <c r="B613" s="10" t="s">
        <v>171</v>
      </c>
      <c r="C613" s="10" t="s">
        <v>405</v>
      </c>
      <c r="D613" s="10" t="s">
        <v>167</v>
      </c>
      <c r="E613" s="9" t="s">
        <v>407</v>
      </c>
      <c r="F613" s="36">
        <v>2</v>
      </c>
      <c r="G613" s="32">
        <v>0.9</v>
      </c>
      <c r="H613" s="13">
        <v>0</v>
      </c>
      <c r="I613" s="271">
        <f t="shared" si="11"/>
        <v>0</v>
      </c>
    </row>
    <row r="614" spans="1:9" ht="12" customHeight="1">
      <c r="A614" s="33"/>
      <c r="B614" s="33" t="s">
        <v>1517</v>
      </c>
      <c r="C614" s="33"/>
      <c r="D614" s="11"/>
      <c r="E614" s="17" t="s">
        <v>1615</v>
      </c>
      <c r="F614" s="19">
        <f>SUBTOTAL(9,F596:F613)</f>
        <v>3225</v>
      </c>
      <c r="G614" s="20">
        <f>SUBTOTAL(9,G596:G613)</f>
        <v>3175</v>
      </c>
      <c r="H614" s="20">
        <f>SUBTOTAL(9,H596:H613)</f>
        <v>3186.8</v>
      </c>
      <c r="I614" s="274">
        <f t="shared" si="11"/>
        <v>100.37165354330708</v>
      </c>
    </row>
    <row r="615" spans="1:9" ht="12" customHeight="1">
      <c r="A615" s="10">
        <v>1458</v>
      </c>
      <c r="B615" s="10" t="s">
        <v>173</v>
      </c>
      <c r="C615" s="10" t="s">
        <v>573</v>
      </c>
      <c r="D615" s="10" t="s">
        <v>167</v>
      </c>
      <c r="E615" s="2" t="s">
        <v>574</v>
      </c>
      <c r="F615" s="14">
        <v>20</v>
      </c>
      <c r="G615" s="13">
        <v>20</v>
      </c>
      <c r="H615" s="13">
        <v>14.6</v>
      </c>
      <c r="I615" s="271">
        <f t="shared" si="11"/>
        <v>73</v>
      </c>
    </row>
    <row r="616" spans="1:9" ht="12" customHeight="1">
      <c r="A616" s="10">
        <v>1459</v>
      </c>
      <c r="B616" s="10">
        <v>193</v>
      </c>
      <c r="C616" s="10">
        <v>5134</v>
      </c>
      <c r="D616" s="10">
        <v>3419</v>
      </c>
      <c r="E616" s="2" t="s">
        <v>546</v>
      </c>
      <c r="F616" s="14">
        <v>5</v>
      </c>
      <c r="G616" s="13">
        <v>5</v>
      </c>
      <c r="H616" s="13">
        <v>0</v>
      </c>
      <c r="I616" s="271">
        <f t="shared" si="11"/>
        <v>0</v>
      </c>
    </row>
    <row r="617" spans="1:9" ht="12" customHeight="1">
      <c r="A617" s="10">
        <v>1460</v>
      </c>
      <c r="B617" s="10">
        <v>193</v>
      </c>
      <c r="C617" s="10">
        <v>5136</v>
      </c>
      <c r="D617" s="10">
        <v>3419</v>
      </c>
      <c r="E617" s="9" t="s">
        <v>547</v>
      </c>
      <c r="F617" s="14">
        <v>5</v>
      </c>
      <c r="G617" s="13">
        <v>10</v>
      </c>
      <c r="H617" s="13">
        <v>8.2</v>
      </c>
      <c r="I617" s="271">
        <f t="shared" si="11"/>
        <v>82</v>
      </c>
    </row>
    <row r="618" spans="1:9" ht="12" customHeight="1">
      <c r="A618" s="10">
        <v>1461</v>
      </c>
      <c r="B618" s="10" t="s">
        <v>173</v>
      </c>
      <c r="C618" s="10" t="s">
        <v>375</v>
      </c>
      <c r="D618" s="10" t="s">
        <v>167</v>
      </c>
      <c r="E618" s="2" t="s">
        <v>1675</v>
      </c>
      <c r="F618" s="14">
        <v>30</v>
      </c>
      <c r="G618" s="13">
        <v>1930</v>
      </c>
      <c r="H618" s="13">
        <v>2114.2</v>
      </c>
      <c r="I618" s="271">
        <f t="shared" si="11"/>
        <v>109.54404145077719</v>
      </c>
    </row>
    <row r="619" spans="1:9" ht="12" customHeight="1">
      <c r="A619" s="10">
        <v>1462</v>
      </c>
      <c r="B619" s="10" t="s">
        <v>173</v>
      </c>
      <c r="C619" s="10" t="s">
        <v>376</v>
      </c>
      <c r="D619" s="10" t="s">
        <v>167</v>
      </c>
      <c r="E619" s="2" t="s">
        <v>485</v>
      </c>
      <c r="F619" s="14">
        <v>300</v>
      </c>
      <c r="G619" s="13">
        <v>660</v>
      </c>
      <c r="H619" s="13">
        <v>652.7</v>
      </c>
      <c r="I619" s="271">
        <f t="shared" si="11"/>
        <v>98.8939393939394</v>
      </c>
    </row>
    <row r="620" spans="1:9" ht="12" customHeight="1">
      <c r="A620" s="10">
        <v>1463</v>
      </c>
      <c r="B620" s="10" t="s">
        <v>173</v>
      </c>
      <c r="C620" s="10" t="s">
        <v>380</v>
      </c>
      <c r="D620" s="10" t="s">
        <v>167</v>
      </c>
      <c r="E620" s="2" t="s">
        <v>381</v>
      </c>
      <c r="F620" s="14">
        <v>1300</v>
      </c>
      <c r="G620" s="13">
        <v>1300</v>
      </c>
      <c r="H620" s="13">
        <v>579.5</v>
      </c>
      <c r="I620" s="271">
        <f t="shared" si="11"/>
        <v>44.57692307692307</v>
      </c>
    </row>
    <row r="621" spans="1:9" ht="12" customHeight="1">
      <c r="A621" s="10">
        <v>1464</v>
      </c>
      <c r="B621" s="10">
        <v>193</v>
      </c>
      <c r="C621" s="10">
        <v>5151</v>
      </c>
      <c r="D621" s="10">
        <v>3419</v>
      </c>
      <c r="E621" s="2" t="s">
        <v>1518</v>
      </c>
      <c r="F621" s="14">
        <v>20</v>
      </c>
      <c r="G621" s="13">
        <v>20</v>
      </c>
      <c r="H621" s="13">
        <v>6.2</v>
      </c>
      <c r="I621" s="271">
        <f t="shared" si="11"/>
        <v>31</v>
      </c>
    </row>
    <row r="622" spans="1:9" ht="12" customHeight="1">
      <c r="A622" s="10">
        <v>1465</v>
      </c>
      <c r="B622" s="10" t="s">
        <v>173</v>
      </c>
      <c r="C622" s="10" t="s">
        <v>382</v>
      </c>
      <c r="D622" s="10" t="s">
        <v>167</v>
      </c>
      <c r="E622" s="2" t="s">
        <v>207</v>
      </c>
      <c r="F622" s="14">
        <v>1500</v>
      </c>
      <c r="G622" s="13">
        <v>1500</v>
      </c>
      <c r="H622" s="13">
        <v>1407.5</v>
      </c>
      <c r="I622" s="271">
        <f t="shared" si="11"/>
        <v>93.83333333333333</v>
      </c>
    </row>
    <row r="623" spans="1:9" ht="12" customHeight="1">
      <c r="A623" s="10">
        <v>1466</v>
      </c>
      <c r="B623" s="10" t="s">
        <v>173</v>
      </c>
      <c r="C623" s="10" t="s">
        <v>383</v>
      </c>
      <c r="D623" s="10" t="s">
        <v>167</v>
      </c>
      <c r="E623" s="2" t="s">
        <v>384</v>
      </c>
      <c r="F623" s="14">
        <v>2500</v>
      </c>
      <c r="G623" s="13">
        <v>2500</v>
      </c>
      <c r="H623" s="13">
        <v>1725.2</v>
      </c>
      <c r="I623" s="271">
        <f t="shared" si="11"/>
        <v>69.00800000000001</v>
      </c>
    </row>
    <row r="624" spans="1:9" ht="12" customHeight="1">
      <c r="A624" s="10">
        <v>1467</v>
      </c>
      <c r="B624" s="10">
        <v>193</v>
      </c>
      <c r="C624" s="10">
        <v>5154</v>
      </c>
      <c r="D624" s="10">
        <v>3419</v>
      </c>
      <c r="E624" s="2" t="s">
        <v>1519</v>
      </c>
      <c r="F624" s="14">
        <v>15</v>
      </c>
      <c r="G624" s="13">
        <v>15</v>
      </c>
      <c r="H624" s="13">
        <v>12.9</v>
      </c>
      <c r="I624" s="271">
        <f t="shared" si="11"/>
        <v>86</v>
      </c>
    </row>
    <row r="625" spans="1:9" ht="12" customHeight="1">
      <c r="A625" s="10">
        <v>1468</v>
      </c>
      <c r="B625" s="10" t="s">
        <v>173</v>
      </c>
      <c r="C625" s="10" t="s">
        <v>385</v>
      </c>
      <c r="D625" s="10" t="s">
        <v>167</v>
      </c>
      <c r="E625" s="2" t="s">
        <v>387</v>
      </c>
      <c r="F625" s="14">
        <v>350</v>
      </c>
      <c r="G625" s="13">
        <v>350</v>
      </c>
      <c r="H625" s="13">
        <v>222</v>
      </c>
      <c r="I625" s="271">
        <f t="shared" si="11"/>
        <v>63.42857142857142</v>
      </c>
    </row>
    <row r="626" spans="1:9" ht="12" customHeight="1">
      <c r="A626" s="10">
        <v>1469</v>
      </c>
      <c r="B626" s="10" t="s">
        <v>173</v>
      </c>
      <c r="C626" s="10" t="s">
        <v>388</v>
      </c>
      <c r="D626" s="10" t="s">
        <v>167</v>
      </c>
      <c r="E626" s="2" t="s">
        <v>579</v>
      </c>
      <c r="F626" s="14">
        <v>5</v>
      </c>
      <c r="G626" s="13">
        <v>5</v>
      </c>
      <c r="H626" s="13">
        <v>0</v>
      </c>
      <c r="I626" s="271">
        <f t="shared" si="11"/>
        <v>0</v>
      </c>
    </row>
    <row r="627" spans="1:9" ht="12" customHeight="1">
      <c r="A627" s="10">
        <v>1470</v>
      </c>
      <c r="B627" s="10" t="s">
        <v>173</v>
      </c>
      <c r="C627" s="10" t="s">
        <v>390</v>
      </c>
      <c r="D627" s="10" t="s">
        <v>167</v>
      </c>
      <c r="E627" s="2" t="s">
        <v>542</v>
      </c>
      <c r="F627" s="14">
        <v>75</v>
      </c>
      <c r="G627" s="13">
        <v>106</v>
      </c>
      <c r="H627" s="13">
        <v>109.2</v>
      </c>
      <c r="I627" s="271">
        <f t="shared" si="11"/>
        <v>103.01886792452831</v>
      </c>
    </row>
    <row r="628" spans="1:9" ht="12" customHeight="1">
      <c r="A628" s="10">
        <v>1471</v>
      </c>
      <c r="B628" s="10">
        <v>193</v>
      </c>
      <c r="C628" s="10">
        <v>5162</v>
      </c>
      <c r="D628" s="10">
        <v>3419</v>
      </c>
      <c r="E628" s="2" t="s">
        <v>1520</v>
      </c>
      <c r="F628" s="14">
        <v>1</v>
      </c>
      <c r="G628" s="13">
        <v>1</v>
      </c>
      <c r="H628" s="13">
        <v>0</v>
      </c>
      <c r="I628" s="271">
        <f t="shared" si="11"/>
        <v>0</v>
      </c>
    </row>
    <row r="629" spans="1:9" ht="12" customHeight="1">
      <c r="A629" s="10">
        <v>1472</v>
      </c>
      <c r="B629" s="10" t="s">
        <v>173</v>
      </c>
      <c r="C629" s="10" t="s">
        <v>477</v>
      </c>
      <c r="D629" s="10" t="s">
        <v>167</v>
      </c>
      <c r="E629" s="2" t="s">
        <v>486</v>
      </c>
      <c r="F629" s="14">
        <v>10</v>
      </c>
      <c r="G629" s="13">
        <v>10</v>
      </c>
      <c r="H629" s="13">
        <v>0</v>
      </c>
      <c r="I629" s="271">
        <f t="shared" si="11"/>
        <v>0</v>
      </c>
    </row>
    <row r="630" spans="1:9" ht="12" customHeight="1">
      <c r="A630" s="10">
        <v>1473</v>
      </c>
      <c r="B630" s="10">
        <v>193</v>
      </c>
      <c r="C630" s="10">
        <v>5164</v>
      </c>
      <c r="D630" s="10">
        <v>3419</v>
      </c>
      <c r="E630" s="2" t="s">
        <v>392</v>
      </c>
      <c r="F630" s="14">
        <v>15</v>
      </c>
      <c r="G630" s="13">
        <v>15</v>
      </c>
      <c r="H630" s="13">
        <v>9.3</v>
      </c>
      <c r="I630" s="271">
        <f t="shared" si="11"/>
        <v>62</v>
      </c>
    </row>
    <row r="631" spans="1:9" ht="12" customHeight="1">
      <c r="A631" s="10">
        <v>1474</v>
      </c>
      <c r="B631" s="10">
        <v>193</v>
      </c>
      <c r="C631" s="10">
        <v>5166</v>
      </c>
      <c r="D631" s="10">
        <v>3419</v>
      </c>
      <c r="E631" s="2" t="s">
        <v>591</v>
      </c>
      <c r="F631" s="14">
        <v>80</v>
      </c>
      <c r="G631" s="13">
        <v>200</v>
      </c>
      <c r="H631" s="13">
        <v>195</v>
      </c>
      <c r="I631" s="271">
        <f t="shared" si="11"/>
        <v>97.5</v>
      </c>
    </row>
    <row r="632" spans="1:9" ht="12" customHeight="1">
      <c r="A632" s="10">
        <v>1475</v>
      </c>
      <c r="B632" s="10" t="s">
        <v>173</v>
      </c>
      <c r="C632" s="10" t="s">
        <v>393</v>
      </c>
      <c r="D632" s="10" t="s">
        <v>167</v>
      </c>
      <c r="E632" s="2" t="s">
        <v>510</v>
      </c>
      <c r="F632" s="14">
        <v>10</v>
      </c>
      <c r="G632" s="13">
        <v>10</v>
      </c>
      <c r="H632" s="13">
        <v>5.6</v>
      </c>
      <c r="I632" s="271">
        <f t="shared" si="11"/>
        <v>55.99999999999999</v>
      </c>
    </row>
    <row r="633" spans="1:9" ht="12" customHeight="1">
      <c r="A633" s="10">
        <v>1476</v>
      </c>
      <c r="B633" s="10" t="s">
        <v>173</v>
      </c>
      <c r="C633" s="10" t="s">
        <v>396</v>
      </c>
      <c r="D633" s="10" t="s">
        <v>167</v>
      </c>
      <c r="E633" s="2" t="s">
        <v>511</v>
      </c>
      <c r="F633" s="14">
        <v>400</v>
      </c>
      <c r="G633" s="13">
        <v>800</v>
      </c>
      <c r="H633" s="13">
        <v>688.7</v>
      </c>
      <c r="I633" s="271">
        <f t="shared" si="11"/>
        <v>86.0875</v>
      </c>
    </row>
    <row r="634" spans="1:9" ht="12" customHeight="1">
      <c r="A634" s="10">
        <v>1477</v>
      </c>
      <c r="B634" s="10" t="s">
        <v>173</v>
      </c>
      <c r="C634" s="10" t="s">
        <v>402</v>
      </c>
      <c r="D634" s="10" t="s">
        <v>167</v>
      </c>
      <c r="E634" s="2" t="s">
        <v>720</v>
      </c>
      <c r="F634" s="14">
        <v>100</v>
      </c>
      <c r="G634" s="13">
        <v>100</v>
      </c>
      <c r="H634" s="13">
        <v>81.2</v>
      </c>
      <c r="I634" s="271">
        <f t="shared" si="11"/>
        <v>81.2</v>
      </c>
    </row>
    <row r="635" spans="1:9" ht="12" customHeight="1">
      <c r="A635" s="10">
        <v>1478</v>
      </c>
      <c r="B635" s="10" t="s">
        <v>173</v>
      </c>
      <c r="C635" s="10" t="s">
        <v>402</v>
      </c>
      <c r="D635" s="10" t="s">
        <v>167</v>
      </c>
      <c r="E635" s="2" t="s">
        <v>1514</v>
      </c>
      <c r="F635" s="14">
        <v>250</v>
      </c>
      <c r="G635" s="13">
        <v>680</v>
      </c>
      <c r="H635" s="13">
        <v>675.4</v>
      </c>
      <c r="I635" s="271">
        <f aca="true" t="shared" si="12" ref="I635:I641">(H635/G635)*100</f>
        <v>99.3235294117647</v>
      </c>
    </row>
    <row r="636" spans="1:9" ht="12" customHeight="1">
      <c r="A636" s="10">
        <v>1479</v>
      </c>
      <c r="B636" s="10" t="s">
        <v>173</v>
      </c>
      <c r="C636" s="10" t="s">
        <v>402</v>
      </c>
      <c r="D636" s="10" t="s">
        <v>167</v>
      </c>
      <c r="E636" s="2" t="s">
        <v>716</v>
      </c>
      <c r="F636" s="14">
        <v>100</v>
      </c>
      <c r="G636" s="13">
        <v>115</v>
      </c>
      <c r="H636" s="13">
        <v>108.6</v>
      </c>
      <c r="I636" s="271">
        <f t="shared" si="12"/>
        <v>94.43478260869564</v>
      </c>
    </row>
    <row r="637" spans="1:9" ht="12" customHeight="1">
      <c r="A637" s="10">
        <v>1605</v>
      </c>
      <c r="B637" s="10" t="s">
        <v>173</v>
      </c>
      <c r="C637" s="10" t="s">
        <v>402</v>
      </c>
      <c r="D637" s="10" t="s">
        <v>167</v>
      </c>
      <c r="E637" s="2" t="s">
        <v>646</v>
      </c>
      <c r="F637" s="14">
        <v>0</v>
      </c>
      <c r="G637" s="13">
        <v>1039</v>
      </c>
      <c r="H637" s="13">
        <v>0</v>
      </c>
      <c r="I637" s="271">
        <f t="shared" si="12"/>
        <v>0</v>
      </c>
    </row>
    <row r="638" spans="1:9" ht="12" customHeight="1">
      <c r="A638" s="10">
        <v>1480</v>
      </c>
      <c r="B638" s="10" t="s">
        <v>173</v>
      </c>
      <c r="C638" s="10" t="s">
        <v>405</v>
      </c>
      <c r="D638" s="10" t="s">
        <v>167</v>
      </c>
      <c r="E638" s="9" t="s">
        <v>407</v>
      </c>
      <c r="F638" s="14">
        <v>5</v>
      </c>
      <c r="G638" s="13">
        <v>5</v>
      </c>
      <c r="H638" s="13">
        <v>0.6</v>
      </c>
      <c r="I638" s="271">
        <f t="shared" si="12"/>
        <v>12</v>
      </c>
    </row>
    <row r="639" spans="1:9" ht="12" customHeight="1">
      <c r="A639" s="10">
        <v>1481</v>
      </c>
      <c r="B639" s="10">
        <v>193</v>
      </c>
      <c r="C639" s="10">
        <v>5212</v>
      </c>
      <c r="D639" s="10">
        <v>3419</v>
      </c>
      <c r="E639" s="28" t="s">
        <v>1373</v>
      </c>
      <c r="F639" s="14">
        <v>50</v>
      </c>
      <c r="G639" s="13">
        <v>50</v>
      </c>
      <c r="H639" s="13">
        <v>50</v>
      </c>
      <c r="I639" s="271">
        <f t="shared" si="12"/>
        <v>100</v>
      </c>
    </row>
    <row r="640" spans="1:9" ht="12" customHeight="1">
      <c r="A640" s="10">
        <v>1482</v>
      </c>
      <c r="B640" s="10">
        <v>193</v>
      </c>
      <c r="C640" s="10">
        <v>5229</v>
      </c>
      <c r="D640" s="10">
        <v>3419</v>
      </c>
      <c r="E640" s="2" t="s">
        <v>45</v>
      </c>
      <c r="F640" s="14">
        <v>2</v>
      </c>
      <c r="G640" s="13">
        <v>2</v>
      </c>
      <c r="H640" s="13">
        <v>2</v>
      </c>
      <c r="I640" s="271">
        <f t="shared" si="12"/>
        <v>100</v>
      </c>
    </row>
    <row r="641" spans="1:9" ht="12" customHeight="1">
      <c r="A641" s="10">
        <v>1483</v>
      </c>
      <c r="B641" s="10">
        <v>193</v>
      </c>
      <c r="C641" s="10">
        <v>5362</v>
      </c>
      <c r="D641" s="10">
        <v>3419</v>
      </c>
      <c r="E641" s="2" t="s">
        <v>1515</v>
      </c>
      <c r="F641" s="14">
        <v>1</v>
      </c>
      <c r="G641" s="13">
        <v>1</v>
      </c>
      <c r="H641" s="13">
        <v>0</v>
      </c>
      <c r="I641" s="271">
        <f t="shared" si="12"/>
        <v>0</v>
      </c>
    </row>
    <row r="642" spans="1:9" ht="12" customHeight="1">
      <c r="A642" s="33"/>
      <c r="B642" s="33" t="s">
        <v>346</v>
      </c>
      <c r="C642" s="33"/>
      <c r="D642" s="11"/>
      <c r="E642" s="17" t="s">
        <v>1513</v>
      </c>
      <c r="F642" s="19">
        <f>SUBTOTAL(9,F615:F641)</f>
        <v>7149</v>
      </c>
      <c r="G642" s="20">
        <f>SUBTOTAL(9,G615:G641)</f>
        <v>11449</v>
      </c>
      <c r="H642" s="20">
        <f>SUBTOTAL(9,H615:H641)</f>
        <v>8668.6</v>
      </c>
      <c r="I642" s="274">
        <f aca="true" t="shared" si="13" ref="I642:I677">(H642/G642)*100</f>
        <v>75.71490959909163</v>
      </c>
    </row>
    <row r="643" spans="1:9" ht="12" customHeight="1">
      <c r="A643" s="10">
        <v>1484</v>
      </c>
      <c r="B643" s="11">
        <v>194</v>
      </c>
      <c r="C643" s="11">
        <v>5137</v>
      </c>
      <c r="D643" s="11">
        <v>5311</v>
      </c>
      <c r="E643" s="9" t="s">
        <v>1676</v>
      </c>
      <c r="F643" s="14">
        <v>350</v>
      </c>
      <c r="G643" s="13">
        <v>141.6</v>
      </c>
      <c r="H643" s="13">
        <v>135.5</v>
      </c>
      <c r="I643" s="271">
        <f t="shared" si="13"/>
        <v>95.69209039548024</v>
      </c>
    </row>
    <row r="644" spans="1:9" ht="12" customHeight="1">
      <c r="A644" s="10">
        <v>1619</v>
      </c>
      <c r="B644" s="11">
        <v>194</v>
      </c>
      <c r="C644" s="11">
        <v>5137</v>
      </c>
      <c r="D644" s="11">
        <v>5311</v>
      </c>
      <c r="E644" s="9" t="s">
        <v>1677</v>
      </c>
      <c r="F644" s="14">
        <v>0</v>
      </c>
      <c r="G644" s="13">
        <v>100</v>
      </c>
      <c r="H644" s="13">
        <v>100</v>
      </c>
      <c r="I644" s="271">
        <f t="shared" si="13"/>
        <v>100</v>
      </c>
    </row>
    <row r="645" spans="1:9" ht="12" customHeight="1">
      <c r="A645" s="10">
        <v>1485</v>
      </c>
      <c r="B645" s="11">
        <v>194</v>
      </c>
      <c r="C645" s="11">
        <v>5139</v>
      </c>
      <c r="D645" s="11">
        <v>5311</v>
      </c>
      <c r="E645" s="2" t="s">
        <v>13</v>
      </c>
      <c r="F645" s="14">
        <v>50</v>
      </c>
      <c r="G645" s="13">
        <v>49</v>
      </c>
      <c r="H645" s="13">
        <v>29.9</v>
      </c>
      <c r="I645" s="271">
        <f t="shared" si="13"/>
        <v>61.0204081632653</v>
      </c>
    </row>
    <row r="646" spans="1:9" ht="12" customHeight="1">
      <c r="A646" s="10">
        <v>1620</v>
      </c>
      <c r="B646" s="11">
        <v>194</v>
      </c>
      <c r="C646" s="11">
        <v>5167</v>
      </c>
      <c r="D646" s="11">
        <v>5311</v>
      </c>
      <c r="E646" s="2" t="s">
        <v>510</v>
      </c>
      <c r="F646" s="14">
        <v>0</v>
      </c>
      <c r="G646" s="13">
        <v>7.9</v>
      </c>
      <c r="H646" s="13">
        <v>7.8</v>
      </c>
      <c r="I646" s="271">
        <f t="shared" si="13"/>
        <v>98.73417721518987</v>
      </c>
    </row>
    <row r="647" spans="1:9" ht="12" customHeight="1">
      <c r="A647" s="10">
        <v>1601</v>
      </c>
      <c r="B647" s="11">
        <v>194</v>
      </c>
      <c r="C647" s="11">
        <v>5159</v>
      </c>
      <c r="D647" s="11">
        <v>5311</v>
      </c>
      <c r="E647" s="2" t="s">
        <v>1455</v>
      </c>
      <c r="F647" s="14">
        <v>0</v>
      </c>
      <c r="G647" s="13">
        <v>1</v>
      </c>
      <c r="H647" s="13">
        <v>0.9</v>
      </c>
      <c r="I647" s="271">
        <f t="shared" si="13"/>
        <v>90</v>
      </c>
    </row>
    <row r="648" spans="1:9" ht="12" customHeight="1">
      <c r="A648" s="10">
        <v>1486</v>
      </c>
      <c r="B648" s="11">
        <v>194</v>
      </c>
      <c r="C648" s="11">
        <v>5169</v>
      </c>
      <c r="D648" s="11">
        <v>5311</v>
      </c>
      <c r="E648" s="2" t="s">
        <v>511</v>
      </c>
      <c r="F648" s="14">
        <v>50</v>
      </c>
      <c r="G648" s="13">
        <v>253.5</v>
      </c>
      <c r="H648" s="13">
        <v>253.5</v>
      </c>
      <c r="I648" s="271">
        <f t="shared" si="13"/>
        <v>100</v>
      </c>
    </row>
    <row r="649" spans="1:9" ht="12" customHeight="1">
      <c r="A649" s="10">
        <v>1621</v>
      </c>
      <c r="B649" s="11">
        <v>194</v>
      </c>
      <c r="C649" s="11">
        <v>5169</v>
      </c>
      <c r="D649" s="11">
        <v>5311</v>
      </c>
      <c r="E649" s="2" t="s">
        <v>511</v>
      </c>
      <c r="F649" s="14">
        <v>0</v>
      </c>
      <c r="G649" s="13">
        <v>80</v>
      </c>
      <c r="H649" s="13">
        <v>80</v>
      </c>
      <c r="I649" s="271">
        <f t="shared" si="13"/>
        <v>100</v>
      </c>
    </row>
    <row r="650" spans="1:9" ht="12" customHeight="1">
      <c r="A650" s="33"/>
      <c r="B650" s="33" t="s">
        <v>347</v>
      </c>
      <c r="C650" s="33"/>
      <c r="D650" s="11"/>
      <c r="E650" s="17" t="s">
        <v>1616</v>
      </c>
      <c r="F650" s="19">
        <f>SUBTOTAL(9,F643:F649)</f>
        <v>450</v>
      </c>
      <c r="G650" s="20">
        <f>SUBTOTAL(9,G643:G649)</f>
        <v>633</v>
      </c>
      <c r="H650" s="20">
        <f>SUBTOTAL(9,H643:H649)</f>
        <v>607.5999999999999</v>
      </c>
      <c r="I650" s="274">
        <f t="shared" si="13"/>
        <v>95.98736176935228</v>
      </c>
    </row>
    <row r="651" spans="1:9" ht="12" customHeight="1">
      <c r="A651" s="10">
        <v>1487</v>
      </c>
      <c r="B651" s="10">
        <v>195</v>
      </c>
      <c r="C651" s="10">
        <v>5119</v>
      </c>
      <c r="D651" s="11">
        <v>6171</v>
      </c>
      <c r="E651" s="2" t="s">
        <v>48</v>
      </c>
      <c r="F651" s="14">
        <v>145</v>
      </c>
      <c r="G651" s="13">
        <v>325</v>
      </c>
      <c r="H651" s="13">
        <v>327.8</v>
      </c>
      <c r="I651" s="271">
        <f t="shared" si="13"/>
        <v>100.86153846153847</v>
      </c>
    </row>
    <row r="652" spans="1:9" ht="12" customHeight="1">
      <c r="A652" s="10">
        <v>1488</v>
      </c>
      <c r="B652" s="10">
        <v>195</v>
      </c>
      <c r="C652" s="10">
        <v>5137</v>
      </c>
      <c r="D652" s="11">
        <v>6171</v>
      </c>
      <c r="E652" s="2" t="s">
        <v>1678</v>
      </c>
      <c r="F652" s="14">
        <v>5</v>
      </c>
      <c r="G652" s="13">
        <v>6.5</v>
      </c>
      <c r="H652" s="13">
        <v>6.6</v>
      </c>
      <c r="I652" s="271">
        <f t="shared" si="13"/>
        <v>101.53846153846153</v>
      </c>
    </row>
    <row r="653" spans="1:9" ht="12" customHeight="1">
      <c r="A653" s="10">
        <v>1489</v>
      </c>
      <c r="B653" s="10">
        <v>195</v>
      </c>
      <c r="C653" s="10">
        <v>5139</v>
      </c>
      <c r="D653" s="11">
        <v>6171</v>
      </c>
      <c r="E653" s="2" t="s">
        <v>13</v>
      </c>
      <c r="F653" s="14">
        <v>12</v>
      </c>
      <c r="G653" s="13">
        <v>13</v>
      </c>
      <c r="H653" s="13">
        <v>13</v>
      </c>
      <c r="I653" s="271">
        <f t="shared" si="13"/>
        <v>100</v>
      </c>
    </row>
    <row r="654" spans="1:9" ht="12" customHeight="1">
      <c r="A654" s="10">
        <v>1490</v>
      </c>
      <c r="B654" s="10">
        <v>195</v>
      </c>
      <c r="C654" s="10">
        <v>5151</v>
      </c>
      <c r="D654" s="11">
        <v>6171</v>
      </c>
      <c r="E654" s="2" t="s">
        <v>16</v>
      </c>
      <c r="F654" s="14">
        <v>10</v>
      </c>
      <c r="G654" s="13">
        <v>3.5</v>
      </c>
      <c r="H654" s="13">
        <v>3.2</v>
      </c>
      <c r="I654" s="271">
        <f t="shared" si="13"/>
        <v>91.42857142857143</v>
      </c>
    </row>
    <row r="655" spans="1:9" ht="12" customHeight="1">
      <c r="A655" s="10">
        <v>1491</v>
      </c>
      <c r="B655" s="10">
        <v>195</v>
      </c>
      <c r="C655" s="10">
        <v>5152</v>
      </c>
      <c r="D655" s="11">
        <v>6171</v>
      </c>
      <c r="E655" s="2" t="s">
        <v>293</v>
      </c>
      <c r="F655" s="14">
        <v>80</v>
      </c>
      <c r="G655" s="13">
        <v>68</v>
      </c>
      <c r="H655" s="13">
        <v>67.5</v>
      </c>
      <c r="I655" s="271">
        <f t="shared" si="13"/>
        <v>99.26470588235294</v>
      </c>
    </row>
    <row r="656" spans="1:9" ht="12" customHeight="1">
      <c r="A656" s="10">
        <v>1492</v>
      </c>
      <c r="B656" s="10">
        <v>195</v>
      </c>
      <c r="C656" s="10">
        <v>5154</v>
      </c>
      <c r="D656" s="11">
        <v>6171</v>
      </c>
      <c r="E656" s="2" t="s">
        <v>17</v>
      </c>
      <c r="F656" s="14">
        <v>20</v>
      </c>
      <c r="G656" s="13">
        <v>9</v>
      </c>
      <c r="H656" s="13">
        <v>8.5</v>
      </c>
      <c r="I656" s="271">
        <f t="shared" si="13"/>
        <v>94.44444444444444</v>
      </c>
    </row>
    <row r="657" spans="1:9" ht="12" customHeight="1">
      <c r="A657" s="10">
        <v>1493</v>
      </c>
      <c r="B657" s="10">
        <v>195</v>
      </c>
      <c r="C657" s="10">
        <v>5162</v>
      </c>
      <c r="D657" s="11">
        <v>6171</v>
      </c>
      <c r="E657" s="2" t="s">
        <v>55</v>
      </c>
      <c r="F657" s="14">
        <v>3</v>
      </c>
      <c r="G657" s="13">
        <v>4</v>
      </c>
      <c r="H657" s="13">
        <v>3.7</v>
      </c>
      <c r="I657" s="271">
        <f t="shared" si="13"/>
        <v>92.5</v>
      </c>
    </row>
    <row r="658" spans="1:9" ht="12" customHeight="1">
      <c r="A658" s="10">
        <v>1494</v>
      </c>
      <c r="B658" s="10">
        <v>195</v>
      </c>
      <c r="C658" s="10">
        <v>5169</v>
      </c>
      <c r="D658" s="11">
        <v>6171</v>
      </c>
      <c r="E658" s="2" t="s">
        <v>541</v>
      </c>
      <c r="F658" s="14">
        <v>3</v>
      </c>
      <c r="G658" s="13">
        <v>3.7</v>
      </c>
      <c r="H658" s="13">
        <v>3.7</v>
      </c>
      <c r="I658" s="271">
        <f t="shared" si="13"/>
        <v>100</v>
      </c>
    </row>
    <row r="659" spans="1:9" ht="12" customHeight="1">
      <c r="A659" s="10">
        <v>1495</v>
      </c>
      <c r="B659" s="10">
        <v>195</v>
      </c>
      <c r="C659" s="10">
        <v>5169</v>
      </c>
      <c r="D659" s="11">
        <v>6171</v>
      </c>
      <c r="E659" s="2" t="s">
        <v>1284</v>
      </c>
      <c r="F659" s="14">
        <v>40</v>
      </c>
      <c r="G659" s="13">
        <v>62</v>
      </c>
      <c r="H659" s="13">
        <v>61.8</v>
      </c>
      <c r="I659" s="271">
        <f t="shared" si="13"/>
        <v>99.6774193548387</v>
      </c>
    </row>
    <row r="660" spans="1:9" ht="12" customHeight="1">
      <c r="A660" s="10">
        <v>1496</v>
      </c>
      <c r="B660" s="10">
        <v>195</v>
      </c>
      <c r="C660" s="10">
        <v>5169</v>
      </c>
      <c r="D660" s="11">
        <v>6171</v>
      </c>
      <c r="E660" s="2" t="s">
        <v>18</v>
      </c>
      <c r="F660" s="14">
        <v>359</v>
      </c>
      <c r="G660" s="13">
        <v>305.3</v>
      </c>
      <c r="H660" s="13">
        <v>297.3</v>
      </c>
      <c r="I660" s="271">
        <f t="shared" si="13"/>
        <v>97.37962659679005</v>
      </c>
    </row>
    <row r="661" spans="1:9" ht="12" customHeight="1">
      <c r="A661" s="10">
        <v>1497</v>
      </c>
      <c r="B661" s="10">
        <v>195</v>
      </c>
      <c r="C661" s="10">
        <v>5169</v>
      </c>
      <c r="D661" s="11">
        <v>6171</v>
      </c>
      <c r="E661" s="2" t="s">
        <v>19</v>
      </c>
      <c r="F661" s="14">
        <v>8</v>
      </c>
      <c r="G661" s="13">
        <v>7</v>
      </c>
      <c r="H661" s="13">
        <v>6.6</v>
      </c>
      <c r="I661" s="271">
        <f t="shared" si="13"/>
        <v>94.28571428571428</v>
      </c>
    </row>
    <row r="662" spans="1:9" ht="12" customHeight="1">
      <c r="A662" s="10">
        <v>1498</v>
      </c>
      <c r="B662" s="10">
        <v>195</v>
      </c>
      <c r="C662" s="10">
        <v>5169</v>
      </c>
      <c r="D662" s="11">
        <v>6171</v>
      </c>
      <c r="E662" s="2" t="s">
        <v>20</v>
      </c>
      <c r="F662" s="14">
        <v>35</v>
      </c>
      <c r="G662" s="13">
        <v>55</v>
      </c>
      <c r="H662" s="13">
        <v>52.9</v>
      </c>
      <c r="I662" s="271">
        <f t="shared" si="13"/>
        <v>96.18181818181817</v>
      </c>
    </row>
    <row r="663" spans="1:9" ht="12" customHeight="1">
      <c r="A663" s="10">
        <v>1499</v>
      </c>
      <c r="B663" s="10">
        <v>195</v>
      </c>
      <c r="C663" s="10">
        <v>5169</v>
      </c>
      <c r="D663" s="10">
        <v>6171</v>
      </c>
      <c r="E663" s="2" t="s">
        <v>21</v>
      </c>
      <c r="F663" s="14">
        <v>100</v>
      </c>
      <c r="G663" s="13">
        <v>125</v>
      </c>
      <c r="H663" s="13">
        <v>124.4</v>
      </c>
      <c r="I663" s="271">
        <f t="shared" si="13"/>
        <v>99.52000000000001</v>
      </c>
    </row>
    <row r="664" spans="1:9" ht="12" customHeight="1">
      <c r="A664" s="10">
        <v>1500</v>
      </c>
      <c r="B664" s="10">
        <v>195</v>
      </c>
      <c r="C664" s="10">
        <v>5169</v>
      </c>
      <c r="D664" s="10">
        <v>6171</v>
      </c>
      <c r="E664" s="2" t="s">
        <v>79</v>
      </c>
      <c r="F664" s="14">
        <v>950</v>
      </c>
      <c r="G664" s="13">
        <v>662</v>
      </c>
      <c r="H664" s="13">
        <v>661.5</v>
      </c>
      <c r="I664" s="271">
        <f t="shared" si="13"/>
        <v>99.92447129909365</v>
      </c>
    </row>
    <row r="665" spans="1:9" ht="12" customHeight="1">
      <c r="A665" s="10">
        <v>1501</v>
      </c>
      <c r="B665" s="10">
        <v>195</v>
      </c>
      <c r="C665" s="10">
        <v>5171</v>
      </c>
      <c r="D665" s="10">
        <v>6171</v>
      </c>
      <c r="E665" s="2" t="s">
        <v>80</v>
      </c>
      <c r="F665" s="14">
        <v>20</v>
      </c>
      <c r="G665" s="13">
        <v>20</v>
      </c>
      <c r="H665" s="13">
        <v>19.2</v>
      </c>
      <c r="I665" s="271">
        <f t="shared" si="13"/>
        <v>96</v>
      </c>
    </row>
    <row r="666" spans="1:9" ht="12" customHeight="1">
      <c r="A666" s="10">
        <v>1502</v>
      </c>
      <c r="B666" s="10">
        <v>195</v>
      </c>
      <c r="C666" s="10">
        <v>5362</v>
      </c>
      <c r="D666" s="10">
        <v>6171</v>
      </c>
      <c r="E666" s="2" t="s">
        <v>81</v>
      </c>
      <c r="F666" s="14">
        <v>20</v>
      </c>
      <c r="G666" s="13">
        <v>11.5</v>
      </c>
      <c r="H666" s="13">
        <v>11.5</v>
      </c>
      <c r="I666" s="271">
        <f t="shared" si="13"/>
        <v>100</v>
      </c>
    </row>
    <row r="667" spans="1:9" ht="12" customHeight="1">
      <c r="A667" s="10">
        <v>1503</v>
      </c>
      <c r="B667" s="10">
        <v>195</v>
      </c>
      <c r="C667" s="10">
        <v>5499</v>
      </c>
      <c r="D667" s="10">
        <v>6171</v>
      </c>
      <c r="E667" s="2" t="s">
        <v>46</v>
      </c>
      <c r="F667" s="14">
        <v>40</v>
      </c>
      <c r="G667" s="13">
        <v>0</v>
      </c>
      <c r="H667" s="13">
        <v>0</v>
      </c>
      <c r="I667" s="272" t="s">
        <v>777</v>
      </c>
    </row>
    <row r="668" spans="1:9" ht="12" customHeight="1">
      <c r="A668" s="10">
        <v>1504</v>
      </c>
      <c r="B668" s="10">
        <v>195</v>
      </c>
      <c r="C668" s="10">
        <v>5499</v>
      </c>
      <c r="D668" s="10">
        <v>6171</v>
      </c>
      <c r="E668" s="2" t="s">
        <v>47</v>
      </c>
      <c r="F668" s="14">
        <v>1100</v>
      </c>
      <c r="G668" s="13">
        <v>1045.5</v>
      </c>
      <c r="H668" s="13">
        <v>1009.3</v>
      </c>
      <c r="I668" s="271">
        <f t="shared" si="13"/>
        <v>96.53754184600669</v>
      </c>
    </row>
    <row r="669" spans="1:9" ht="12" customHeight="1">
      <c r="A669" s="10">
        <v>1505</v>
      </c>
      <c r="B669" s="10">
        <v>195</v>
      </c>
      <c r="C669" s="10">
        <v>5660</v>
      </c>
      <c r="D669" s="10">
        <v>6171</v>
      </c>
      <c r="E669" s="2" t="s">
        <v>82</v>
      </c>
      <c r="F669" s="14">
        <v>300</v>
      </c>
      <c r="G669" s="13">
        <v>468</v>
      </c>
      <c r="H669" s="13">
        <v>456</v>
      </c>
      <c r="I669" s="271">
        <f t="shared" si="13"/>
        <v>97.43589743589743</v>
      </c>
    </row>
    <row r="670" spans="1:9" ht="12" customHeight="1">
      <c r="A670" s="10">
        <v>1578</v>
      </c>
      <c r="B670" s="10">
        <v>195</v>
      </c>
      <c r="C670" s="10">
        <v>5909</v>
      </c>
      <c r="D670" s="10">
        <v>6171</v>
      </c>
      <c r="E670" s="2" t="s">
        <v>786</v>
      </c>
      <c r="F670" s="14">
        <v>0</v>
      </c>
      <c r="G670" s="13">
        <v>56</v>
      </c>
      <c r="H670" s="13">
        <v>55.5</v>
      </c>
      <c r="I670" s="271">
        <f t="shared" si="13"/>
        <v>99.10714285714286</v>
      </c>
    </row>
    <row r="671" spans="2:9" ht="12" customHeight="1">
      <c r="B671" s="33" t="s">
        <v>83</v>
      </c>
      <c r="C671" s="11"/>
      <c r="D671" s="11"/>
      <c r="E671" s="17" t="s">
        <v>84</v>
      </c>
      <c r="F671" s="19">
        <f>SUBTOTAL(9,F651:F670)</f>
        <v>3250</v>
      </c>
      <c r="G671" s="20">
        <f>SUBTOTAL(9,G651:G670)</f>
        <v>3250</v>
      </c>
      <c r="H671" s="20">
        <f>SUBTOTAL(9,H651:H670)</f>
        <v>3190</v>
      </c>
      <c r="I671" s="274">
        <f t="shared" si="13"/>
        <v>98.15384615384616</v>
      </c>
    </row>
    <row r="672" spans="1:9" ht="12" customHeight="1">
      <c r="A672" s="10">
        <v>1506</v>
      </c>
      <c r="B672" s="10" t="s">
        <v>1521</v>
      </c>
      <c r="C672" s="11">
        <v>5331</v>
      </c>
      <c r="D672" s="10" t="s">
        <v>149</v>
      </c>
      <c r="E672" s="2" t="s">
        <v>1522</v>
      </c>
      <c r="F672" s="14">
        <v>1915</v>
      </c>
      <c r="G672" s="13">
        <v>6363.2</v>
      </c>
      <c r="H672" s="13">
        <v>6363.2</v>
      </c>
      <c r="I672" s="271">
        <f t="shared" si="13"/>
        <v>100</v>
      </c>
    </row>
    <row r="673" spans="1:9" ht="12" customHeight="1">
      <c r="A673" s="33"/>
      <c r="B673" s="33" t="s">
        <v>349</v>
      </c>
      <c r="C673" s="11"/>
      <c r="D673" s="11"/>
      <c r="E673" s="17" t="s">
        <v>1618</v>
      </c>
      <c r="F673" s="19">
        <f>SUBTOTAL(9,F672:F672)</f>
        <v>1915</v>
      </c>
      <c r="G673" s="20">
        <f>SUBTOTAL(9,G672:G672)</f>
        <v>6363.2</v>
      </c>
      <c r="H673" s="20">
        <f>SUBTOTAL(9,H672:H672)</f>
        <v>6363.2</v>
      </c>
      <c r="I673" s="274">
        <f t="shared" si="13"/>
        <v>100</v>
      </c>
    </row>
    <row r="674" spans="1:9" ht="12" customHeight="1">
      <c r="A674" s="10">
        <v>1507</v>
      </c>
      <c r="B674" s="10" t="s">
        <v>1523</v>
      </c>
      <c r="C674" s="11">
        <v>5331</v>
      </c>
      <c r="D674" s="10" t="s">
        <v>149</v>
      </c>
      <c r="E674" s="2" t="s">
        <v>1522</v>
      </c>
      <c r="F674" s="14">
        <v>600</v>
      </c>
      <c r="G674" s="13">
        <v>2207.7</v>
      </c>
      <c r="H674" s="13">
        <v>2207.7</v>
      </c>
      <c r="I674" s="271">
        <f t="shared" si="13"/>
        <v>100</v>
      </c>
    </row>
    <row r="675" spans="1:9" ht="12" customHeight="1">
      <c r="A675" s="33"/>
      <c r="B675" s="33" t="s">
        <v>1524</v>
      </c>
      <c r="C675" s="11"/>
      <c r="D675" s="11"/>
      <c r="E675" s="17" t="s">
        <v>1619</v>
      </c>
      <c r="F675" s="19">
        <f>SUBTOTAL(9,F674:F674)</f>
        <v>600</v>
      </c>
      <c r="G675" s="20">
        <f>SUBTOTAL(9,G674:G674)</f>
        <v>2207.7</v>
      </c>
      <c r="H675" s="20">
        <f>SUBTOTAL(9,H674:H674)</f>
        <v>2207.7</v>
      </c>
      <c r="I675" s="274">
        <f t="shared" si="13"/>
        <v>100</v>
      </c>
    </row>
    <row r="676" spans="1:9" ht="12" customHeight="1">
      <c r="A676" s="10">
        <v>1508</v>
      </c>
      <c r="B676" s="10" t="s">
        <v>1525</v>
      </c>
      <c r="C676" s="11">
        <v>5331</v>
      </c>
      <c r="D676" s="10" t="s">
        <v>149</v>
      </c>
      <c r="E676" s="2" t="s">
        <v>1522</v>
      </c>
      <c r="F676" s="14">
        <v>1128</v>
      </c>
      <c r="G676" s="13">
        <v>5609.5</v>
      </c>
      <c r="H676" s="13">
        <v>5609.5</v>
      </c>
      <c r="I676" s="271">
        <f t="shared" si="13"/>
        <v>100</v>
      </c>
    </row>
    <row r="677" spans="1:9" ht="12" customHeight="1">
      <c r="A677" s="33"/>
      <c r="B677" s="33" t="s">
        <v>1526</v>
      </c>
      <c r="C677" s="11"/>
      <c r="D677" s="11"/>
      <c r="E677" s="17" t="s">
        <v>1620</v>
      </c>
      <c r="F677" s="19">
        <f>SUBTOTAL(9,F676:F676)</f>
        <v>1128</v>
      </c>
      <c r="G677" s="20">
        <f>SUBTOTAL(9,G676:G676)</f>
        <v>5609.5</v>
      </c>
      <c r="H677" s="20">
        <f>SUBTOTAL(9,H676:H676)</f>
        <v>5609.5</v>
      </c>
      <c r="I677" s="274">
        <f t="shared" si="13"/>
        <v>100</v>
      </c>
    </row>
    <row r="678" spans="1:9" ht="12" customHeight="1">
      <c r="A678" s="10">
        <v>1509</v>
      </c>
      <c r="B678" s="10" t="s">
        <v>1527</v>
      </c>
      <c r="C678" s="11">
        <v>5331</v>
      </c>
      <c r="D678" s="10" t="s">
        <v>149</v>
      </c>
      <c r="E678" s="2" t="s">
        <v>1522</v>
      </c>
      <c r="F678" s="14">
        <v>997</v>
      </c>
      <c r="G678" s="13">
        <v>3756</v>
      </c>
      <c r="H678" s="13">
        <v>3756</v>
      </c>
      <c r="I678" s="271">
        <f aca="true" t="shared" si="14" ref="I678:I745">(H678/G678)*100</f>
        <v>100</v>
      </c>
    </row>
    <row r="679" spans="1:9" ht="12" customHeight="1">
      <c r="A679" s="33"/>
      <c r="B679" s="33" t="s">
        <v>1528</v>
      </c>
      <c r="C679" s="11"/>
      <c r="D679" s="11"/>
      <c r="E679" s="17" t="s">
        <v>1621</v>
      </c>
      <c r="F679" s="19">
        <f>SUBTOTAL(9,F678:F678)</f>
        <v>997</v>
      </c>
      <c r="G679" s="20">
        <f>SUBTOTAL(9,G678:G678)</f>
        <v>3756</v>
      </c>
      <c r="H679" s="20">
        <f>SUBTOTAL(9,H678:H678)</f>
        <v>3756</v>
      </c>
      <c r="I679" s="274">
        <f t="shared" si="14"/>
        <v>100</v>
      </c>
    </row>
    <row r="680" spans="1:9" ht="12" customHeight="1">
      <c r="A680" s="10">
        <v>1510</v>
      </c>
      <c r="B680" s="10" t="s">
        <v>1529</v>
      </c>
      <c r="C680" s="11">
        <v>5331</v>
      </c>
      <c r="D680" s="10" t="s">
        <v>149</v>
      </c>
      <c r="E680" s="2" t="s">
        <v>1522</v>
      </c>
      <c r="F680" s="14">
        <v>1133</v>
      </c>
      <c r="G680" s="13">
        <v>4997.3</v>
      </c>
      <c r="H680" s="13">
        <v>4997.3</v>
      </c>
      <c r="I680" s="271">
        <f t="shared" si="14"/>
        <v>100</v>
      </c>
    </row>
    <row r="681" spans="1:9" ht="12" customHeight="1">
      <c r="A681" s="33"/>
      <c r="B681" s="33" t="s">
        <v>1530</v>
      </c>
      <c r="C681" s="11"/>
      <c r="D681" s="11"/>
      <c r="E681" s="17" t="s">
        <v>1622</v>
      </c>
      <c r="F681" s="19">
        <f>SUBTOTAL(9,F680:F680)</f>
        <v>1133</v>
      </c>
      <c r="G681" s="20">
        <f>SUBTOTAL(9,G680:G680)</f>
        <v>4997.3</v>
      </c>
      <c r="H681" s="20">
        <f>SUBTOTAL(9,H680:H680)</f>
        <v>4997.3</v>
      </c>
      <c r="I681" s="274">
        <f t="shared" si="14"/>
        <v>100</v>
      </c>
    </row>
    <row r="682" spans="1:9" ht="12" customHeight="1">
      <c r="A682" s="10">
        <v>1511</v>
      </c>
      <c r="B682" s="10" t="s">
        <v>1531</v>
      </c>
      <c r="C682" s="11">
        <v>5331</v>
      </c>
      <c r="D682" s="10" t="s">
        <v>149</v>
      </c>
      <c r="E682" s="2" t="s">
        <v>1522</v>
      </c>
      <c r="F682" s="14">
        <v>1429</v>
      </c>
      <c r="G682" s="13">
        <v>4786.6</v>
      </c>
      <c r="H682" s="13">
        <v>4786.6</v>
      </c>
      <c r="I682" s="271">
        <f t="shared" si="14"/>
        <v>100</v>
      </c>
    </row>
    <row r="683" spans="1:9" ht="12" customHeight="1">
      <c r="A683" s="33"/>
      <c r="B683" s="33" t="s">
        <v>1532</v>
      </c>
      <c r="C683" s="11"/>
      <c r="D683" s="11"/>
      <c r="E683" s="17" t="s">
        <v>1623</v>
      </c>
      <c r="F683" s="19">
        <f>SUBTOTAL(9,F682:F682)</f>
        <v>1429</v>
      </c>
      <c r="G683" s="20">
        <f>SUBTOTAL(9,G682:G682)</f>
        <v>4786.6</v>
      </c>
      <c r="H683" s="20">
        <f>SUBTOTAL(9,H682:H682)</f>
        <v>4786.6</v>
      </c>
      <c r="I683" s="274">
        <f t="shared" si="14"/>
        <v>100</v>
      </c>
    </row>
    <row r="684" spans="1:9" ht="12" customHeight="1">
      <c r="A684" s="10">
        <v>1512</v>
      </c>
      <c r="B684" s="10" t="s">
        <v>1533</v>
      </c>
      <c r="C684" s="11">
        <v>5331</v>
      </c>
      <c r="D684" s="10" t="s">
        <v>149</v>
      </c>
      <c r="E684" s="2" t="s">
        <v>1522</v>
      </c>
      <c r="F684" s="14">
        <v>550</v>
      </c>
      <c r="G684" s="13">
        <v>3466.5</v>
      </c>
      <c r="H684" s="13">
        <v>3466.5</v>
      </c>
      <c r="I684" s="271">
        <f t="shared" si="14"/>
        <v>100</v>
      </c>
    </row>
    <row r="685" spans="1:9" ht="12" customHeight="1">
      <c r="A685" s="33"/>
      <c r="B685" s="33" t="s">
        <v>1534</v>
      </c>
      <c r="C685" s="11"/>
      <c r="D685" s="11"/>
      <c r="E685" s="17" t="s">
        <v>1624</v>
      </c>
      <c r="F685" s="19">
        <f>SUBTOTAL(9,F684:F684)</f>
        <v>550</v>
      </c>
      <c r="G685" s="20">
        <f>SUBTOTAL(9,G684:G684)</f>
        <v>3466.5</v>
      </c>
      <c r="H685" s="20">
        <f>SUBTOTAL(9,H684:H684)</f>
        <v>3466.5</v>
      </c>
      <c r="I685" s="274">
        <f t="shared" si="14"/>
        <v>100</v>
      </c>
    </row>
    <row r="686" spans="1:9" ht="12" customHeight="1">
      <c r="A686" s="10">
        <v>1513</v>
      </c>
      <c r="B686" s="10" t="s">
        <v>1535</v>
      </c>
      <c r="C686" s="11">
        <v>5331</v>
      </c>
      <c r="D686" s="10" t="s">
        <v>149</v>
      </c>
      <c r="E686" s="2" t="s">
        <v>1522</v>
      </c>
      <c r="F686" s="14">
        <v>1351</v>
      </c>
      <c r="G686" s="13">
        <v>4788</v>
      </c>
      <c r="H686" s="13">
        <v>4788</v>
      </c>
      <c r="I686" s="271">
        <f t="shared" si="14"/>
        <v>100</v>
      </c>
    </row>
    <row r="687" spans="1:9" ht="12" customHeight="1">
      <c r="A687" s="33"/>
      <c r="B687" s="33" t="s">
        <v>350</v>
      </c>
      <c r="C687" s="11"/>
      <c r="D687" s="11"/>
      <c r="E687" s="17" t="s">
        <v>1625</v>
      </c>
      <c r="F687" s="19">
        <f>SUBTOTAL(9,F686:F686)</f>
        <v>1351</v>
      </c>
      <c r="G687" s="20">
        <f>SUBTOTAL(9,G686:G686)</f>
        <v>4788</v>
      </c>
      <c r="H687" s="20">
        <f>SUBTOTAL(9,H686:H686)</f>
        <v>4788</v>
      </c>
      <c r="I687" s="274">
        <f t="shared" si="14"/>
        <v>100</v>
      </c>
    </row>
    <row r="688" spans="1:9" ht="12" customHeight="1">
      <c r="A688" s="10">
        <v>1514</v>
      </c>
      <c r="B688" s="10" t="s">
        <v>1536</v>
      </c>
      <c r="C688" s="11">
        <v>5331</v>
      </c>
      <c r="D688" s="10" t="s">
        <v>149</v>
      </c>
      <c r="E688" s="2" t="s">
        <v>1522</v>
      </c>
      <c r="F688" s="14">
        <v>252</v>
      </c>
      <c r="G688" s="13">
        <v>2010.8</v>
      </c>
      <c r="H688" s="13">
        <v>2010.8</v>
      </c>
      <c r="I688" s="271">
        <f t="shared" si="14"/>
        <v>100</v>
      </c>
    </row>
    <row r="689" spans="1:9" ht="12" customHeight="1">
      <c r="A689" s="33"/>
      <c r="B689" s="33" t="s">
        <v>1537</v>
      </c>
      <c r="C689" s="11"/>
      <c r="D689" s="11"/>
      <c r="E689" s="17" t="s">
        <v>1626</v>
      </c>
      <c r="F689" s="19">
        <f>SUBTOTAL(9,F688:F688)</f>
        <v>252</v>
      </c>
      <c r="G689" s="20">
        <f>SUBTOTAL(9,G688:G688)</f>
        <v>2010.8</v>
      </c>
      <c r="H689" s="20">
        <f>SUBTOTAL(9,H688:H688)</f>
        <v>2010.8</v>
      </c>
      <c r="I689" s="274">
        <f t="shared" si="14"/>
        <v>100</v>
      </c>
    </row>
    <row r="690" spans="1:9" ht="12" customHeight="1">
      <c r="A690" s="10">
        <v>1515</v>
      </c>
      <c r="B690" s="10" t="s">
        <v>1538</v>
      </c>
      <c r="C690" s="11">
        <v>5331</v>
      </c>
      <c r="D690" s="10" t="s">
        <v>149</v>
      </c>
      <c r="E690" s="2" t="s">
        <v>1522</v>
      </c>
      <c r="F690" s="14">
        <v>783</v>
      </c>
      <c r="G690" s="13">
        <v>4634</v>
      </c>
      <c r="H690" s="13">
        <v>4634</v>
      </c>
      <c r="I690" s="271">
        <f t="shared" si="14"/>
        <v>100</v>
      </c>
    </row>
    <row r="691" spans="1:9" ht="12" customHeight="1">
      <c r="A691" s="33"/>
      <c r="B691" s="33" t="s">
        <v>351</v>
      </c>
      <c r="C691" s="11"/>
      <c r="D691" s="11"/>
      <c r="E691" s="17" t="s">
        <v>92</v>
      </c>
      <c r="F691" s="19">
        <f>SUBTOTAL(9,F690:F690)</f>
        <v>783</v>
      </c>
      <c r="G691" s="20">
        <f>SUBTOTAL(9,G690:G690)</f>
        <v>4634</v>
      </c>
      <c r="H691" s="20">
        <f>SUBTOTAL(9,H690:H690)</f>
        <v>4634</v>
      </c>
      <c r="I691" s="274">
        <f t="shared" si="14"/>
        <v>100</v>
      </c>
    </row>
    <row r="692" spans="1:9" ht="12" customHeight="1">
      <c r="A692" s="10">
        <v>1516</v>
      </c>
      <c r="B692" s="10" t="s">
        <v>1539</v>
      </c>
      <c r="C692" s="11">
        <v>5331</v>
      </c>
      <c r="D692" s="10" t="s">
        <v>149</v>
      </c>
      <c r="E692" s="2" t="s">
        <v>1522</v>
      </c>
      <c r="F692" s="14">
        <v>481</v>
      </c>
      <c r="G692" s="13">
        <v>1816.1</v>
      </c>
      <c r="H692" s="13">
        <v>1816.1</v>
      </c>
      <c r="I692" s="271">
        <f t="shared" si="14"/>
        <v>100</v>
      </c>
    </row>
    <row r="693" spans="1:9" ht="12" customHeight="1">
      <c r="A693" s="33"/>
      <c r="B693" s="33" t="s">
        <v>352</v>
      </c>
      <c r="C693" s="11"/>
      <c r="D693" s="11"/>
      <c r="E693" s="17" t="s">
        <v>1302</v>
      </c>
      <c r="F693" s="19">
        <f>SUBTOTAL(9,F692:F692)</f>
        <v>481</v>
      </c>
      <c r="G693" s="20">
        <f>SUBTOTAL(9,G692:G692)</f>
        <v>1816.1</v>
      </c>
      <c r="H693" s="20">
        <f>SUBTOTAL(9,H692:H692)</f>
        <v>1816.1</v>
      </c>
      <c r="I693" s="274">
        <f t="shared" si="14"/>
        <v>100</v>
      </c>
    </row>
    <row r="694" spans="1:9" ht="12" customHeight="1">
      <c r="A694" s="10">
        <v>1517</v>
      </c>
      <c r="B694" s="10" t="s">
        <v>1540</v>
      </c>
      <c r="C694" s="11">
        <v>5331</v>
      </c>
      <c r="D694" s="10" t="s">
        <v>150</v>
      </c>
      <c r="E694" s="2" t="s">
        <v>1522</v>
      </c>
      <c r="F694" s="14">
        <v>6285</v>
      </c>
      <c r="G694" s="13">
        <v>21559.7</v>
      </c>
      <c r="H694" s="13">
        <v>21559.7</v>
      </c>
      <c r="I694" s="271">
        <f t="shared" si="14"/>
        <v>100</v>
      </c>
    </row>
    <row r="695" spans="1:9" ht="12" customHeight="1">
      <c r="A695" s="33"/>
      <c r="B695" s="33" t="s">
        <v>353</v>
      </c>
      <c r="C695" s="11"/>
      <c r="D695" s="11"/>
      <c r="E695" s="17" t="s">
        <v>1627</v>
      </c>
      <c r="F695" s="19">
        <f>SUBTOTAL(9,F694:F694)</f>
        <v>6285</v>
      </c>
      <c r="G695" s="20">
        <f>SUBTOTAL(9,G694:G694)</f>
        <v>21559.7</v>
      </c>
      <c r="H695" s="20">
        <f>SUBTOTAL(9,H694:H694)</f>
        <v>21559.7</v>
      </c>
      <c r="I695" s="274">
        <f t="shared" si="14"/>
        <v>100</v>
      </c>
    </row>
    <row r="696" spans="1:9" ht="12" customHeight="1">
      <c r="A696" s="10">
        <v>1518</v>
      </c>
      <c r="B696" s="10" t="s">
        <v>1541</v>
      </c>
      <c r="C696" s="11">
        <v>5331</v>
      </c>
      <c r="D696" s="10" t="s">
        <v>150</v>
      </c>
      <c r="E696" s="2" t="s">
        <v>1522</v>
      </c>
      <c r="F696" s="14">
        <v>8440</v>
      </c>
      <c r="G696" s="13">
        <v>32283.6</v>
      </c>
      <c r="H696" s="13">
        <v>32283.6</v>
      </c>
      <c r="I696" s="271">
        <f t="shared" si="14"/>
        <v>100</v>
      </c>
    </row>
    <row r="697" spans="1:9" ht="12" customHeight="1">
      <c r="A697" s="33"/>
      <c r="B697" s="33" t="s">
        <v>1542</v>
      </c>
      <c r="C697" s="11"/>
      <c r="D697" s="11"/>
      <c r="E697" s="17" t="s">
        <v>1303</v>
      </c>
      <c r="F697" s="19">
        <f>SUBTOTAL(9,F696:F696)</f>
        <v>8440</v>
      </c>
      <c r="G697" s="20">
        <f>SUBTOTAL(9,G696:G696)</f>
        <v>32283.6</v>
      </c>
      <c r="H697" s="20">
        <f>SUBTOTAL(9,H696:H696)</f>
        <v>32283.6</v>
      </c>
      <c r="I697" s="274">
        <f t="shared" si="14"/>
        <v>100</v>
      </c>
    </row>
    <row r="698" spans="1:9" ht="12" customHeight="1">
      <c r="A698" s="10">
        <v>1519</v>
      </c>
      <c r="B698" s="10" t="s">
        <v>1543</v>
      </c>
      <c r="C698" s="11">
        <v>5331</v>
      </c>
      <c r="D698" s="10" t="s">
        <v>150</v>
      </c>
      <c r="E698" s="2" t="s">
        <v>1522</v>
      </c>
      <c r="F698" s="14">
        <v>5085</v>
      </c>
      <c r="G698" s="13">
        <v>24269.8</v>
      </c>
      <c r="H698" s="13">
        <v>24269.8</v>
      </c>
      <c r="I698" s="271">
        <f t="shared" si="14"/>
        <v>100</v>
      </c>
    </row>
    <row r="699" spans="1:9" ht="12" customHeight="1">
      <c r="A699" s="33"/>
      <c r="B699" s="33" t="s">
        <v>354</v>
      </c>
      <c r="C699" s="11"/>
      <c r="D699" s="11"/>
      <c r="E699" s="17" t="s">
        <v>1304</v>
      </c>
      <c r="F699" s="19">
        <f>SUBTOTAL(9,F698:F698)</f>
        <v>5085</v>
      </c>
      <c r="G699" s="20">
        <f>SUBTOTAL(9,G698:G698)</f>
        <v>24269.8</v>
      </c>
      <c r="H699" s="20">
        <f>SUBTOTAL(9,H698:H698)</f>
        <v>24269.8</v>
      </c>
      <c r="I699" s="274">
        <f t="shared" si="14"/>
        <v>100</v>
      </c>
    </row>
    <row r="700" spans="1:9" ht="12" customHeight="1">
      <c r="A700" s="10">
        <v>1520</v>
      </c>
      <c r="B700" s="10" t="s">
        <v>1544</v>
      </c>
      <c r="C700" s="11">
        <v>5331</v>
      </c>
      <c r="D700" s="10" t="s">
        <v>150</v>
      </c>
      <c r="E700" s="2" t="s">
        <v>1522</v>
      </c>
      <c r="F700" s="14">
        <v>2290</v>
      </c>
      <c r="G700" s="13">
        <v>20972</v>
      </c>
      <c r="H700" s="13">
        <v>20972</v>
      </c>
      <c r="I700" s="271">
        <f t="shared" si="14"/>
        <v>100</v>
      </c>
    </row>
    <row r="701" spans="1:9" ht="12" customHeight="1">
      <c r="A701" s="33"/>
      <c r="B701" s="33" t="s">
        <v>1545</v>
      </c>
      <c r="C701" s="11"/>
      <c r="D701" s="11"/>
      <c r="E701" s="17" t="s">
        <v>1305</v>
      </c>
      <c r="F701" s="19">
        <f>SUBTOTAL(9,F700:F700)</f>
        <v>2290</v>
      </c>
      <c r="G701" s="20">
        <f>SUBTOTAL(9,G700:G700)</f>
        <v>20972</v>
      </c>
      <c r="H701" s="20">
        <f>SUBTOTAL(9,H700:H700)</f>
        <v>20972</v>
      </c>
      <c r="I701" s="274">
        <f t="shared" si="14"/>
        <v>100</v>
      </c>
    </row>
    <row r="702" spans="1:9" ht="12" customHeight="1">
      <c r="A702" s="10">
        <v>1521</v>
      </c>
      <c r="B702" s="10" t="s">
        <v>1546</v>
      </c>
      <c r="C702" s="11">
        <v>5331</v>
      </c>
      <c r="D702" s="10" t="s">
        <v>150</v>
      </c>
      <c r="E702" s="2" t="s">
        <v>1522</v>
      </c>
      <c r="F702" s="14">
        <v>4705</v>
      </c>
      <c r="G702" s="13">
        <v>15856</v>
      </c>
      <c r="H702" s="13">
        <v>15856</v>
      </c>
      <c r="I702" s="271">
        <f t="shared" si="14"/>
        <v>100</v>
      </c>
    </row>
    <row r="703" spans="1:9" ht="12" customHeight="1">
      <c r="A703" s="33"/>
      <c r="B703" s="33" t="s">
        <v>1547</v>
      </c>
      <c r="C703" s="11"/>
      <c r="D703" s="11"/>
      <c r="E703" s="17" t="s">
        <v>1628</v>
      </c>
      <c r="F703" s="19">
        <f>SUBTOTAL(9,F702:F702)</f>
        <v>4705</v>
      </c>
      <c r="G703" s="20">
        <f>SUBTOTAL(9,G702:G702)</f>
        <v>15856</v>
      </c>
      <c r="H703" s="20">
        <f>SUBTOTAL(9,H702:H702)</f>
        <v>15856</v>
      </c>
      <c r="I703" s="274">
        <f t="shared" si="14"/>
        <v>100</v>
      </c>
    </row>
    <row r="704" spans="1:9" ht="12" customHeight="1">
      <c r="A704" s="10">
        <v>1522</v>
      </c>
      <c r="B704" s="10" t="s">
        <v>1548</v>
      </c>
      <c r="C704" s="11">
        <v>5331</v>
      </c>
      <c r="D704" s="10" t="s">
        <v>150</v>
      </c>
      <c r="E704" s="2" t="s">
        <v>1522</v>
      </c>
      <c r="F704" s="14">
        <v>4985</v>
      </c>
      <c r="G704" s="13">
        <v>15641</v>
      </c>
      <c r="H704" s="13">
        <v>15641</v>
      </c>
      <c r="I704" s="271">
        <f t="shared" si="14"/>
        <v>100</v>
      </c>
    </row>
    <row r="705" spans="1:52" s="21" customFormat="1" ht="12" customHeight="1">
      <c r="A705" s="33"/>
      <c r="B705" s="33" t="s">
        <v>1549</v>
      </c>
      <c r="C705" s="11"/>
      <c r="D705" s="11"/>
      <c r="E705" s="17" t="s">
        <v>1629</v>
      </c>
      <c r="F705" s="19">
        <f>SUBTOTAL(9,F704:F704)</f>
        <v>4985</v>
      </c>
      <c r="G705" s="20">
        <f>SUBTOTAL(9,G704:G704)</f>
        <v>15641</v>
      </c>
      <c r="H705" s="20">
        <f>SUBTOTAL(9,H704:H704)</f>
        <v>15641</v>
      </c>
      <c r="I705" s="274">
        <f t="shared" si="14"/>
        <v>100</v>
      </c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</row>
    <row r="706" spans="1:9" ht="12" customHeight="1">
      <c r="A706" s="10">
        <v>1523</v>
      </c>
      <c r="B706" s="10" t="s">
        <v>1550</v>
      </c>
      <c r="C706" s="11">
        <v>5331</v>
      </c>
      <c r="D706" s="10" t="s">
        <v>150</v>
      </c>
      <c r="E706" s="2" t="s">
        <v>1522</v>
      </c>
      <c r="F706" s="14">
        <v>2537</v>
      </c>
      <c r="G706" s="13">
        <v>12460.8</v>
      </c>
      <c r="H706" s="13">
        <v>12460.8</v>
      </c>
      <c r="I706" s="271">
        <f t="shared" si="14"/>
        <v>100</v>
      </c>
    </row>
    <row r="707" spans="1:9" ht="11.25" customHeight="1">
      <c r="A707" s="33"/>
      <c r="B707" s="33" t="s">
        <v>1551</v>
      </c>
      <c r="C707" s="11"/>
      <c r="D707" s="11"/>
      <c r="E707" s="17" t="s">
        <v>1630</v>
      </c>
      <c r="F707" s="19">
        <f>SUBTOTAL(9,F706:F706)</f>
        <v>2537</v>
      </c>
      <c r="G707" s="20">
        <f>SUBTOTAL(9,G706:G706)</f>
        <v>12460.8</v>
      </c>
      <c r="H707" s="20">
        <f>SUBTOTAL(9,H706:H706)</f>
        <v>12460.8</v>
      </c>
      <c r="I707" s="274">
        <f t="shared" si="14"/>
        <v>100</v>
      </c>
    </row>
    <row r="708" spans="1:9" ht="12" customHeight="1">
      <c r="A708" s="10">
        <v>1524</v>
      </c>
      <c r="B708" s="10" t="s">
        <v>1552</v>
      </c>
      <c r="C708" s="11">
        <v>5331</v>
      </c>
      <c r="D708" s="10" t="s">
        <v>150</v>
      </c>
      <c r="E708" s="2" t="s">
        <v>1522</v>
      </c>
      <c r="F708" s="14">
        <v>2950</v>
      </c>
      <c r="G708" s="13">
        <v>13100.4</v>
      </c>
      <c r="H708" s="13">
        <v>13100.4</v>
      </c>
      <c r="I708" s="271">
        <f t="shared" si="14"/>
        <v>100</v>
      </c>
    </row>
    <row r="709" spans="1:9" ht="12" customHeight="1">
      <c r="A709" s="33"/>
      <c r="B709" s="33" t="s">
        <v>355</v>
      </c>
      <c r="C709" s="11"/>
      <c r="D709" s="11"/>
      <c r="E709" s="17" t="s">
        <v>1306</v>
      </c>
      <c r="F709" s="19">
        <f>SUBTOTAL(9,F708:F708)</f>
        <v>2950</v>
      </c>
      <c r="G709" s="20">
        <f>SUBTOTAL(9,G708:G708)</f>
        <v>13100.4</v>
      </c>
      <c r="H709" s="20">
        <f>SUBTOTAL(9,H708:H708)</f>
        <v>13100.4</v>
      </c>
      <c r="I709" s="274">
        <f t="shared" si="14"/>
        <v>100</v>
      </c>
    </row>
    <row r="710" spans="1:9" ht="12" customHeight="1">
      <c r="A710" s="10">
        <v>1525</v>
      </c>
      <c r="B710" s="10" t="s">
        <v>1553</v>
      </c>
      <c r="C710" s="11">
        <v>5331</v>
      </c>
      <c r="D710" s="10" t="s">
        <v>150</v>
      </c>
      <c r="E710" s="2" t="s">
        <v>1522</v>
      </c>
      <c r="F710" s="14">
        <v>4202</v>
      </c>
      <c r="G710" s="13">
        <v>20101.2</v>
      </c>
      <c r="H710" s="13">
        <v>20101.2</v>
      </c>
      <c r="I710" s="271">
        <f t="shared" si="14"/>
        <v>100</v>
      </c>
    </row>
    <row r="711" spans="1:9" ht="12" customHeight="1">
      <c r="A711" s="33"/>
      <c r="B711" s="33" t="s">
        <v>356</v>
      </c>
      <c r="C711" s="11"/>
      <c r="D711" s="11"/>
      <c r="E711" s="17" t="s">
        <v>93</v>
      </c>
      <c r="F711" s="19">
        <f>SUBTOTAL(9,F710:F710)</f>
        <v>4202</v>
      </c>
      <c r="G711" s="20">
        <f>SUBTOTAL(9,G710:G710)</f>
        <v>20101.2</v>
      </c>
      <c r="H711" s="20">
        <f>SUBTOTAL(9,H710:H710)</f>
        <v>20101.2</v>
      </c>
      <c r="I711" s="274">
        <f t="shared" si="14"/>
        <v>100</v>
      </c>
    </row>
    <row r="712" spans="1:9" ht="12" customHeight="1">
      <c r="A712" s="10">
        <v>1526</v>
      </c>
      <c r="B712" s="10" t="s">
        <v>1554</v>
      </c>
      <c r="C712" s="11">
        <v>5331</v>
      </c>
      <c r="D712" s="10" t="s">
        <v>150</v>
      </c>
      <c r="E712" s="2" t="s">
        <v>1522</v>
      </c>
      <c r="F712" s="14">
        <v>3650</v>
      </c>
      <c r="G712" s="13">
        <v>16743.9</v>
      </c>
      <c r="H712" s="13">
        <v>16743.9</v>
      </c>
      <c r="I712" s="271">
        <f t="shared" si="14"/>
        <v>100</v>
      </c>
    </row>
    <row r="713" spans="1:9" ht="12" customHeight="1">
      <c r="A713" s="33"/>
      <c r="B713" s="33" t="s">
        <v>357</v>
      </c>
      <c r="C713" s="11"/>
      <c r="D713" s="11"/>
      <c r="E713" s="17" t="s">
        <v>94</v>
      </c>
      <c r="F713" s="19">
        <f>SUBTOTAL(9,F712:F712)</f>
        <v>3650</v>
      </c>
      <c r="G713" s="20">
        <f>SUBTOTAL(9,G712:G712)</f>
        <v>16743.9</v>
      </c>
      <c r="H713" s="20">
        <f>SUBTOTAL(9,H712:H712)</f>
        <v>16743.9</v>
      </c>
      <c r="I713" s="274">
        <f>(H713/G713)*100</f>
        <v>100</v>
      </c>
    </row>
    <row r="714" spans="1:9" ht="12" customHeight="1">
      <c r="A714" s="10">
        <v>1527</v>
      </c>
      <c r="B714" s="10" t="s">
        <v>1555</v>
      </c>
      <c r="C714" s="11">
        <v>5331</v>
      </c>
      <c r="D714" s="10" t="s">
        <v>150</v>
      </c>
      <c r="E714" s="2" t="s">
        <v>1522</v>
      </c>
      <c r="F714" s="14">
        <v>1769</v>
      </c>
      <c r="G714" s="13">
        <v>10966.2</v>
      </c>
      <c r="H714" s="13">
        <v>10966.2</v>
      </c>
      <c r="I714" s="271">
        <f t="shared" si="14"/>
        <v>100</v>
      </c>
    </row>
    <row r="715" spans="1:9" ht="12" customHeight="1">
      <c r="A715" s="33"/>
      <c r="B715" s="33" t="s">
        <v>1556</v>
      </c>
      <c r="C715" s="11"/>
      <c r="D715" s="11"/>
      <c r="E715" s="17" t="s">
        <v>1557</v>
      </c>
      <c r="F715" s="19">
        <f>SUBTOTAL(9,F714:F714)</f>
        <v>1769</v>
      </c>
      <c r="G715" s="20">
        <f>SUBTOTAL(9,G714:G714)</f>
        <v>10966.2</v>
      </c>
      <c r="H715" s="20">
        <f>SUBTOTAL(9,H714:H714)</f>
        <v>10966.2</v>
      </c>
      <c r="I715" s="274">
        <f t="shared" si="14"/>
        <v>100</v>
      </c>
    </row>
    <row r="716" spans="1:9" ht="12" customHeight="1">
      <c r="A716" s="10">
        <v>1528</v>
      </c>
      <c r="B716" s="10" t="s">
        <v>1558</v>
      </c>
      <c r="C716" s="11">
        <v>5331</v>
      </c>
      <c r="D716" s="10" t="s">
        <v>150</v>
      </c>
      <c r="E716" s="2" t="s">
        <v>1522</v>
      </c>
      <c r="F716" s="14">
        <v>3714</v>
      </c>
      <c r="G716" s="13">
        <v>17453.1</v>
      </c>
      <c r="H716" s="13">
        <v>17453.1</v>
      </c>
      <c r="I716" s="271">
        <f t="shared" si="14"/>
        <v>100</v>
      </c>
    </row>
    <row r="717" spans="1:9" ht="12" customHeight="1">
      <c r="A717" s="33"/>
      <c r="B717" s="33" t="s">
        <v>1559</v>
      </c>
      <c r="C717" s="11"/>
      <c r="D717" s="11"/>
      <c r="E717" s="17" t="s">
        <v>1631</v>
      </c>
      <c r="F717" s="19">
        <f>SUBTOTAL(9,F716:F716)</f>
        <v>3714</v>
      </c>
      <c r="G717" s="20">
        <f>SUBTOTAL(9,G716:G716)</f>
        <v>17453.1</v>
      </c>
      <c r="H717" s="20">
        <f>SUBTOTAL(9,H716:H716)</f>
        <v>17453.1</v>
      </c>
      <c r="I717" s="274">
        <f t="shared" si="14"/>
        <v>100</v>
      </c>
    </row>
    <row r="718" spans="1:9" ht="12" customHeight="1">
      <c r="A718" s="10">
        <v>1529</v>
      </c>
      <c r="B718" s="10" t="s">
        <v>1560</v>
      </c>
      <c r="C718" s="11">
        <v>5331</v>
      </c>
      <c r="D718" s="10" t="s">
        <v>150</v>
      </c>
      <c r="E718" s="2" t="s">
        <v>1522</v>
      </c>
      <c r="F718" s="14">
        <v>3102</v>
      </c>
      <c r="G718" s="13">
        <v>17887.2</v>
      </c>
      <c r="H718" s="13">
        <v>17887.2</v>
      </c>
      <c r="I718" s="271">
        <f t="shared" si="14"/>
        <v>100</v>
      </c>
    </row>
    <row r="719" spans="1:9" ht="12" customHeight="1">
      <c r="A719" s="33"/>
      <c r="B719" s="33" t="s">
        <v>1561</v>
      </c>
      <c r="C719" s="11"/>
      <c r="D719" s="11"/>
      <c r="E719" s="17" t="s">
        <v>1632</v>
      </c>
      <c r="F719" s="19">
        <f>SUBTOTAL(9,F718:F718)</f>
        <v>3102</v>
      </c>
      <c r="G719" s="20">
        <f>SUBTOTAL(9,G718:G718)</f>
        <v>17887.2</v>
      </c>
      <c r="H719" s="20">
        <f>SUBTOTAL(9,H718:H718)</f>
        <v>17887.2</v>
      </c>
      <c r="I719" s="274">
        <f t="shared" si="14"/>
        <v>100</v>
      </c>
    </row>
    <row r="720" spans="1:9" ht="12" customHeight="1">
      <c r="A720" s="10">
        <v>1530</v>
      </c>
      <c r="B720" s="10" t="s">
        <v>1562</v>
      </c>
      <c r="C720" s="11">
        <v>5331</v>
      </c>
      <c r="D720" s="10" t="s">
        <v>150</v>
      </c>
      <c r="E720" s="2" t="s">
        <v>1522</v>
      </c>
      <c r="F720" s="14">
        <v>711</v>
      </c>
      <c r="G720" s="13">
        <v>6562.2</v>
      </c>
      <c r="H720" s="13">
        <v>6562.2</v>
      </c>
      <c r="I720" s="271">
        <f t="shared" si="14"/>
        <v>100</v>
      </c>
    </row>
    <row r="721" spans="1:9" ht="12" customHeight="1">
      <c r="A721" s="33"/>
      <c r="B721" s="33" t="s">
        <v>1563</v>
      </c>
      <c r="C721" s="11"/>
      <c r="D721" s="11"/>
      <c r="E721" s="17" t="s">
        <v>1307</v>
      </c>
      <c r="F721" s="19">
        <f>SUBTOTAL(9,F720:F720)</f>
        <v>711</v>
      </c>
      <c r="G721" s="20">
        <f>SUBTOTAL(9,G720:G720)</f>
        <v>6562.2</v>
      </c>
      <c r="H721" s="20">
        <f>SUBTOTAL(9,H720:H720)</f>
        <v>6562.2</v>
      </c>
      <c r="I721" s="274">
        <f t="shared" si="14"/>
        <v>100</v>
      </c>
    </row>
    <row r="722" spans="1:9" ht="12" customHeight="1">
      <c r="A722" s="10">
        <v>1531</v>
      </c>
      <c r="B722" s="10" t="s">
        <v>1564</v>
      </c>
      <c r="C722" s="11">
        <v>5331</v>
      </c>
      <c r="D722" s="10" t="s">
        <v>150</v>
      </c>
      <c r="E722" s="2" t="s">
        <v>1522</v>
      </c>
      <c r="F722" s="14">
        <v>3130</v>
      </c>
      <c r="G722" s="13">
        <v>15520.4</v>
      </c>
      <c r="H722" s="13">
        <v>15520.4</v>
      </c>
      <c r="I722" s="271">
        <f t="shared" si="14"/>
        <v>100</v>
      </c>
    </row>
    <row r="723" spans="1:9" ht="12" customHeight="1">
      <c r="A723" s="33"/>
      <c r="B723" s="33" t="s">
        <v>358</v>
      </c>
      <c r="C723" s="11"/>
      <c r="D723" s="11"/>
      <c r="E723" s="17" t="s">
        <v>1308</v>
      </c>
      <c r="F723" s="19">
        <f>SUBTOTAL(9,F722:F722)</f>
        <v>3130</v>
      </c>
      <c r="G723" s="20">
        <f>SUBTOTAL(9,G722:G722)</f>
        <v>15520.4</v>
      </c>
      <c r="H723" s="20">
        <f>SUBTOTAL(9,H722:H722)</f>
        <v>15520.4</v>
      </c>
      <c r="I723" s="274">
        <f t="shared" si="14"/>
        <v>100</v>
      </c>
    </row>
    <row r="724" spans="1:9" ht="12" customHeight="1">
      <c r="A724" s="10">
        <v>1532</v>
      </c>
      <c r="B724" s="10" t="s">
        <v>1565</v>
      </c>
      <c r="C724" s="11">
        <v>5331</v>
      </c>
      <c r="D724" s="10" t="s">
        <v>150</v>
      </c>
      <c r="E724" s="2" t="s">
        <v>1522</v>
      </c>
      <c r="F724" s="14">
        <v>3072</v>
      </c>
      <c r="G724" s="13">
        <v>15700</v>
      </c>
      <c r="H724" s="13">
        <v>15700</v>
      </c>
      <c r="I724" s="271">
        <f t="shared" si="14"/>
        <v>100</v>
      </c>
    </row>
    <row r="725" spans="1:9" ht="12" customHeight="1">
      <c r="A725" s="33"/>
      <c r="B725" s="33" t="s">
        <v>359</v>
      </c>
      <c r="C725" s="11"/>
      <c r="D725" s="11"/>
      <c r="E725" s="17" t="s">
        <v>1633</v>
      </c>
      <c r="F725" s="19">
        <f>SUBTOTAL(9,F724:F724)</f>
        <v>3072</v>
      </c>
      <c r="G725" s="20">
        <f>SUBTOTAL(9,G724:G724)</f>
        <v>15700</v>
      </c>
      <c r="H725" s="20">
        <f>SUBTOTAL(9,H724:H724)</f>
        <v>15700</v>
      </c>
      <c r="I725" s="274">
        <f t="shared" si="14"/>
        <v>100</v>
      </c>
    </row>
    <row r="726" spans="1:9" ht="12" customHeight="1">
      <c r="A726" s="10">
        <v>1533</v>
      </c>
      <c r="B726" s="10" t="s">
        <v>1566</v>
      </c>
      <c r="C726" s="11">
        <v>5331</v>
      </c>
      <c r="D726" s="10" t="s">
        <v>165</v>
      </c>
      <c r="E726" s="2" t="s">
        <v>1522</v>
      </c>
      <c r="F726" s="14">
        <v>946</v>
      </c>
      <c r="G726" s="13">
        <v>4436</v>
      </c>
      <c r="H726" s="13">
        <v>4436</v>
      </c>
      <c r="I726" s="271">
        <f t="shared" si="14"/>
        <v>100</v>
      </c>
    </row>
    <row r="727" spans="1:9" ht="12" customHeight="1">
      <c r="A727" s="33"/>
      <c r="B727" s="33" t="s">
        <v>360</v>
      </c>
      <c r="C727" s="11"/>
      <c r="D727" s="11"/>
      <c r="E727" s="17" t="s">
        <v>386</v>
      </c>
      <c r="F727" s="19">
        <f>SUBTOTAL(9,F726:F726)</f>
        <v>946</v>
      </c>
      <c r="G727" s="20">
        <f>SUBTOTAL(9,G726:G726)</f>
        <v>4436</v>
      </c>
      <c r="H727" s="20">
        <f>SUBTOTAL(9,H726:H726)</f>
        <v>4436</v>
      </c>
      <c r="I727" s="274">
        <f t="shared" si="14"/>
        <v>100</v>
      </c>
    </row>
    <row r="728" spans="1:9" ht="12" customHeight="1">
      <c r="A728" s="10">
        <v>1534</v>
      </c>
      <c r="B728" s="10">
        <v>230</v>
      </c>
      <c r="C728" s="11">
        <v>5331</v>
      </c>
      <c r="D728" s="10">
        <v>3111</v>
      </c>
      <c r="E728" s="2" t="s">
        <v>1522</v>
      </c>
      <c r="F728" s="14">
        <v>627</v>
      </c>
      <c r="G728" s="13">
        <v>3618.5</v>
      </c>
      <c r="H728" s="13">
        <v>3618.5</v>
      </c>
      <c r="I728" s="271">
        <f t="shared" si="14"/>
        <v>100</v>
      </c>
    </row>
    <row r="729" spans="1:9" ht="12" customHeight="1">
      <c r="A729" s="33"/>
      <c r="B729" s="33" t="s">
        <v>294</v>
      </c>
      <c r="C729" s="11"/>
      <c r="D729" s="11"/>
      <c r="E729" s="17" t="s">
        <v>1581</v>
      </c>
      <c r="F729" s="19">
        <f>SUBTOTAL(9,F728:F728)</f>
        <v>627</v>
      </c>
      <c r="G729" s="20">
        <f>SUBTOTAL(9,G728:G728)</f>
        <v>3618.5</v>
      </c>
      <c r="H729" s="20">
        <f>SUBTOTAL(9,H728:H728)</f>
        <v>3618.5</v>
      </c>
      <c r="I729" s="274">
        <f t="shared" si="14"/>
        <v>100</v>
      </c>
    </row>
    <row r="730" spans="1:9" ht="12" customHeight="1">
      <c r="A730" s="10">
        <v>1535</v>
      </c>
      <c r="B730" s="10">
        <v>231</v>
      </c>
      <c r="C730" s="11">
        <v>5331</v>
      </c>
      <c r="D730" s="10">
        <v>3111</v>
      </c>
      <c r="E730" s="2" t="s">
        <v>1522</v>
      </c>
      <c r="F730" s="14">
        <v>976</v>
      </c>
      <c r="G730" s="13">
        <v>5849.9</v>
      </c>
      <c r="H730" s="13">
        <v>5849.9</v>
      </c>
      <c r="I730" s="271">
        <f t="shared" si="14"/>
        <v>100</v>
      </c>
    </row>
    <row r="731" spans="1:9" ht="12" customHeight="1">
      <c r="A731" s="33"/>
      <c r="B731" s="33" t="s">
        <v>295</v>
      </c>
      <c r="C731" s="11"/>
      <c r="D731" s="11"/>
      <c r="E731" s="17" t="s">
        <v>703</v>
      </c>
      <c r="F731" s="19">
        <f>SUBTOTAL(9,F730:F730)</f>
        <v>976</v>
      </c>
      <c r="G731" s="20">
        <f>SUBTOTAL(9,G730:G730)</f>
        <v>5849.9</v>
      </c>
      <c r="H731" s="20">
        <f>SUBTOTAL(9,H730:H730)</f>
        <v>5849.9</v>
      </c>
      <c r="I731" s="274">
        <f t="shared" si="14"/>
        <v>100</v>
      </c>
    </row>
    <row r="732" spans="1:9" ht="12" customHeight="1">
      <c r="A732" s="10">
        <v>1536</v>
      </c>
      <c r="B732" s="10">
        <v>232</v>
      </c>
      <c r="C732" s="11">
        <v>5331</v>
      </c>
      <c r="D732" s="10">
        <v>3111</v>
      </c>
      <c r="E732" s="2" t="s">
        <v>1522</v>
      </c>
      <c r="F732" s="14">
        <v>994</v>
      </c>
      <c r="G732" s="13">
        <v>3828</v>
      </c>
      <c r="H732" s="13">
        <v>3828</v>
      </c>
      <c r="I732" s="271">
        <f t="shared" si="14"/>
        <v>100</v>
      </c>
    </row>
    <row r="733" spans="1:9" ht="12" customHeight="1">
      <c r="A733" s="33"/>
      <c r="B733" s="33" t="s">
        <v>296</v>
      </c>
      <c r="C733" s="11"/>
      <c r="D733" s="11"/>
      <c r="E733" s="17" t="s">
        <v>163</v>
      </c>
      <c r="F733" s="19">
        <f>SUBTOTAL(9,F732:F732)</f>
        <v>994</v>
      </c>
      <c r="G733" s="20">
        <f>SUBTOTAL(9,G732:G732)</f>
        <v>3828</v>
      </c>
      <c r="H733" s="20">
        <f>SUBTOTAL(9,H732:H732)</f>
        <v>3828</v>
      </c>
      <c r="I733" s="274">
        <f t="shared" si="14"/>
        <v>100</v>
      </c>
    </row>
    <row r="734" spans="1:9" ht="12" customHeight="1">
      <c r="A734" s="10">
        <v>1537</v>
      </c>
      <c r="B734" s="10">
        <v>233</v>
      </c>
      <c r="C734" s="11">
        <v>5331</v>
      </c>
      <c r="D734" s="10">
        <v>3111</v>
      </c>
      <c r="E734" s="2" t="s">
        <v>1522</v>
      </c>
      <c r="F734" s="14">
        <v>415</v>
      </c>
      <c r="G734" s="13">
        <v>3405</v>
      </c>
      <c r="H734" s="13">
        <v>3405</v>
      </c>
      <c r="I734" s="271">
        <f t="shared" si="14"/>
        <v>100</v>
      </c>
    </row>
    <row r="735" spans="1:9" ht="12" customHeight="1">
      <c r="A735" s="33"/>
      <c r="B735" s="33" t="s">
        <v>297</v>
      </c>
      <c r="C735" s="11"/>
      <c r="D735" s="11"/>
      <c r="E735" s="17" t="s">
        <v>637</v>
      </c>
      <c r="F735" s="19">
        <f>SUBTOTAL(9,F734:F734)</f>
        <v>415</v>
      </c>
      <c r="G735" s="20">
        <f>SUBTOTAL(9,G734:G734)</f>
        <v>3405</v>
      </c>
      <c r="H735" s="20">
        <f>SUBTOTAL(9,H734:H734)</f>
        <v>3405</v>
      </c>
      <c r="I735" s="274">
        <f t="shared" si="14"/>
        <v>100</v>
      </c>
    </row>
    <row r="736" spans="1:9" ht="12" customHeight="1">
      <c r="A736" s="10">
        <v>1538</v>
      </c>
      <c r="B736" s="10">
        <v>234</v>
      </c>
      <c r="C736" s="11">
        <v>5331</v>
      </c>
      <c r="D736" s="10">
        <v>3111</v>
      </c>
      <c r="E736" s="2" t="s">
        <v>1522</v>
      </c>
      <c r="F736" s="14">
        <v>601</v>
      </c>
      <c r="G736" s="13">
        <v>3758.8</v>
      </c>
      <c r="H736" s="13">
        <v>3758.8</v>
      </c>
      <c r="I736" s="271">
        <f t="shared" si="14"/>
        <v>100</v>
      </c>
    </row>
    <row r="737" spans="1:9" ht="12" customHeight="1">
      <c r="A737" s="33"/>
      <c r="B737" s="33" t="s">
        <v>298</v>
      </c>
      <c r="C737" s="11"/>
      <c r="D737" s="11"/>
      <c r="E737" s="17" t="s">
        <v>712</v>
      </c>
      <c r="F737" s="19">
        <f>SUBTOTAL(9,F736:F736)</f>
        <v>601</v>
      </c>
      <c r="G737" s="20">
        <f>SUBTOTAL(9,G736:G736)</f>
        <v>3758.8</v>
      </c>
      <c r="H737" s="20">
        <f>SUBTOTAL(9,H736:H736)</f>
        <v>3758.8</v>
      </c>
      <c r="I737" s="274">
        <f t="shared" si="14"/>
        <v>100</v>
      </c>
    </row>
    <row r="738" spans="1:9" ht="12" customHeight="1">
      <c r="A738" s="10">
        <v>1539</v>
      </c>
      <c r="B738" s="10">
        <v>235</v>
      </c>
      <c r="C738" s="11">
        <v>5331</v>
      </c>
      <c r="D738" s="10">
        <v>3111</v>
      </c>
      <c r="E738" s="2" t="s">
        <v>1522</v>
      </c>
      <c r="F738" s="14">
        <v>515</v>
      </c>
      <c r="G738" s="13">
        <v>2863</v>
      </c>
      <c r="H738" s="13">
        <v>2863</v>
      </c>
      <c r="I738" s="271">
        <f t="shared" si="14"/>
        <v>100</v>
      </c>
    </row>
    <row r="739" spans="1:9" ht="12" customHeight="1">
      <c r="A739" s="33"/>
      <c r="B739" s="33" t="s">
        <v>299</v>
      </c>
      <c r="C739" s="11"/>
      <c r="D739" s="11"/>
      <c r="E739" s="17" t="s">
        <v>704</v>
      </c>
      <c r="F739" s="19">
        <f>SUBTOTAL(9,F738:F738)</f>
        <v>515</v>
      </c>
      <c r="G739" s="20">
        <f>SUBTOTAL(9,G738:G738)</f>
        <v>2863</v>
      </c>
      <c r="H739" s="20">
        <f>SUBTOTAL(9,H738:H738)</f>
        <v>2863</v>
      </c>
      <c r="I739" s="274">
        <f t="shared" si="14"/>
        <v>100</v>
      </c>
    </row>
    <row r="740" spans="1:52" s="21" customFormat="1" ht="12" customHeight="1">
      <c r="A740" s="10">
        <v>1540</v>
      </c>
      <c r="B740" s="10">
        <v>236</v>
      </c>
      <c r="C740" s="11">
        <v>5331</v>
      </c>
      <c r="D740" s="10">
        <v>3113</v>
      </c>
      <c r="E740" s="2" t="s">
        <v>1522</v>
      </c>
      <c r="F740" s="14">
        <v>695</v>
      </c>
      <c r="G740" s="13">
        <v>3615</v>
      </c>
      <c r="H740" s="13">
        <v>3615</v>
      </c>
      <c r="I740" s="271">
        <f t="shared" si="14"/>
        <v>100</v>
      </c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</row>
    <row r="741" spans="1:9" ht="12" customHeight="1">
      <c r="A741" s="33"/>
      <c r="B741" s="33" t="s">
        <v>300</v>
      </c>
      <c r="C741" s="11"/>
      <c r="D741" s="11"/>
      <c r="E741" s="17" t="s">
        <v>1309</v>
      </c>
      <c r="F741" s="19">
        <f>SUBTOTAL(9,F740:F740)</f>
        <v>695</v>
      </c>
      <c r="G741" s="20">
        <f>SUBTOTAL(9,G740:G740)</f>
        <v>3615</v>
      </c>
      <c r="H741" s="20">
        <f>SUBTOTAL(9,H740:H740)</f>
        <v>3615</v>
      </c>
      <c r="I741" s="274">
        <f t="shared" si="14"/>
        <v>100</v>
      </c>
    </row>
    <row r="742" spans="1:9" ht="12" customHeight="1">
      <c r="A742" s="10">
        <v>1541</v>
      </c>
      <c r="B742" s="10">
        <v>237</v>
      </c>
      <c r="C742" s="11">
        <v>5331</v>
      </c>
      <c r="D742" s="10">
        <v>3113</v>
      </c>
      <c r="E742" s="2" t="s">
        <v>1522</v>
      </c>
      <c r="F742" s="14">
        <v>1200</v>
      </c>
      <c r="G742" s="13">
        <v>5196.3</v>
      </c>
      <c r="H742" s="13">
        <v>5196.3</v>
      </c>
      <c r="I742" s="271">
        <f t="shared" si="14"/>
        <v>100</v>
      </c>
    </row>
    <row r="743" spans="1:9" ht="12" customHeight="1">
      <c r="A743" s="33"/>
      <c r="B743" s="33" t="s">
        <v>301</v>
      </c>
      <c r="C743" s="11"/>
      <c r="D743" s="11"/>
      <c r="E743" s="17" t="s">
        <v>1310</v>
      </c>
      <c r="F743" s="19">
        <f>SUBTOTAL(9,F742:F742)</f>
        <v>1200</v>
      </c>
      <c r="G743" s="20">
        <f>SUBTOTAL(9,G742:G742)</f>
        <v>5196.3</v>
      </c>
      <c r="H743" s="20">
        <f>SUBTOTAL(9,H742:H742)</f>
        <v>5196.3</v>
      </c>
      <c r="I743" s="274">
        <f t="shared" si="14"/>
        <v>100</v>
      </c>
    </row>
    <row r="744" spans="1:9" ht="12" customHeight="1">
      <c r="A744" s="10">
        <v>1542</v>
      </c>
      <c r="B744" s="10">
        <v>238</v>
      </c>
      <c r="C744" s="11">
        <v>5331</v>
      </c>
      <c r="D744" s="10" t="s">
        <v>165</v>
      </c>
      <c r="E744" s="2" t="s">
        <v>1522</v>
      </c>
      <c r="F744" s="14">
        <v>881</v>
      </c>
      <c r="G744" s="13">
        <v>3020</v>
      </c>
      <c r="H744" s="13">
        <v>3020</v>
      </c>
      <c r="I744" s="271">
        <f t="shared" si="14"/>
        <v>100</v>
      </c>
    </row>
    <row r="745" spans="1:9" ht="12" customHeight="1">
      <c r="A745" s="33"/>
      <c r="B745" s="33" t="s">
        <v>302</v>
      </c>
      <c r="C745" s="11"/>
      <c r="D745" s="11"/>
      <c r="E745" s="17" t="s">
        <v>715</v>
      </c>
      <c r="F745" s="19">
        <f>SUBTOTAL(9,F744:F744)</f>
        <v>881</v>
      </c>
      <c r="G745" s="20">
        <f>SUBTOTAL(9,G744:G744)</f>
        <v>3020</v>
      </c>
      <c r="H745" s="20">
        <f>SUBTOTAL(9,H744:H744)</f>
        <v>3020</v>
      </c>
      <c r="I745" s="274">
        <f t="shared" si="14"/>
        <v>100</v>
      </c>
    </row>
    <row r="746" spans="1:9" ht="12" customHeight="1">
      <c r="A746" s="10">
        <v>1543</v>
      </c>
      <c r="B746" s="10" t="s">
        <v>1567</v>
      </c>
      <c r="C746" s="11">
        <v>5331</v>
      </c>
      <c r="D746" s="10">
        <v>3539</v>
      </c>
      <c r="E746" s="2" t="s">
        <v>1522</v>
      </c>
      <c r="F746" s="14">
        <v>10968</v>
      </c>
      <c r="G746" s="13">
        <v>11357</v>
      </c>
      <c r="H746" s="13">
        <v>11357</v>
      </c>
      <c r="I746" s="271">
        <f aca="true" t="shared" si="15" ref="I746:I766">(H746/G746)*100</f>
        <v>100</v>
      </c>
    </row>
    <row r="747" spans="1:9" ht="12" customHeight="1">
      <c r="A747" s="33"/>
      <c r="B747" s="33" t="s">
        <v>1568</v>
      </c>
      <c r="C747" s="11"/>
      <c r="D747" s="11"/>
      <c r="E747" s="17" t="s">
        <v>1501</v>
      </c>
      <c r="F747" s="19">
        <f>SUBTOTAL(9,F746:F746)</f>
        <v>10968</v>
      </c>
      <c r="G747" s="20">
        <f>SUBTOTAL(9,G746:G746)</f>
        <v>11357</v>
      </c>
      <c r="H747" s="20">
        <f>SUBTOTAL(9,H746:H746)</f>
        <v>11357</v>
      </c>
      <c r="I747" s="274">
        <f t="shared" si="15"/>
        <v>100</v>
      </c>
    </row>
    <row r="748" spans="1:9" ht="12" customHeight="1">
      <c r="A748" s="10">
        <v>1544</v>
      </c>
      <c r="B748" s="10" t="s">
        <v>1569</v>
      </c>
      <c r="C748" s="11">
        <v>5331</v>
      </c>
      <c r="D748" s="10" t="s">
        <v>1570</v>
      </c>
      <c r="E748" s="2" t="s">
        <v>1522</v>
      </c>
      <c r="F748" s="14">
        <v>16329</v>
      </c>
      <c r="G748" s="13">
        <v>17249</v>
      </c>
      <c r="H748" s="13">
        <v>17249</v>
      </c>
      <c r="I748" s="271">
        <f t="shared" si="15"/>
        <v>100</v>
      </c>
    </row>
    <row r="749" spans="1:9" ht="12" customHeight="1">
      <c r="A749" s="33"/>
      <c r="B749" s="33" t="s">
        <v>361</v>
      </c>
      <c r="C749" s="11"/>
      <c r="D749" s="11"/>
      <c r="E749" s="17" t="s">
        <v>1502</v>
      </c>
      <c r="F749" s="19">
        <f>SUBTOTAL(9,F748:F748)</f>
        <v>16329</v>
      </c>
      <c r="G749" s="20">
        <f>SUBTOTAL(9,G748:G748)</f>
        <v>17249</v>
      </c>
      <c r="H749" s="20">
        <f>SUBTOTAL(9,H748:H748)</f>
        <v>17249</v>
      </c>
      <c r="I749" s="274">
        <f t="shared" si="15"/>
        <v>100</v>
      </c>
    </row>
    <row r="750" spans="1:9" ht="12" customHeight="1">
      <c r="A750" s="10">
        <v>1545</v>
      </c>
      <c r="B750" s="10" t="s">
        <v>1571</v>
      </c>
      <c r="C750" s="11">
        <v>5331</v>
      </c>
      <c r="D750" s="10" t="s">
        <v>1570</v>
      </c>
      <c r="E750" s="2" t="s">
        <v>1522</v>
      </c>
      <c r="F750" s="14">
        <v>5614</v>
      </c>
      <c r="G750" s="13">
        <v>5765</v>
      </c>
      <c r="H750" s="13">
        <v>5724</v>
      </c>
      <c r="I750" s="271">
        <f t="shared" si="15"/>
        <v>99.28881179531656</v>
      </c>
    </row>
    <row r="751" spans="1:9" ht="12" customHeight="1">
      <c r="A751" s="33"/>
      <c r="B751" s="33" t="s">
        <v>362</v>
      </c>
      <c r="C751" s="11"/>
      <c r="D751" s="11"/>
      <c r="E751" s="17" t="s">
        <v>1503</v>
      </c>
      <c r="F751" s="19">
        <f>SUBTOTAL(9,F750:F750)</f>
        <v>5614</v>
      </c>
      <c r="G751" s="20">
        <f>SUBTOTAL(9,G750:G750)</f>
        <v>5765</v>
      </c>
      <c r="H751" s="20">
        <f>SUBTOTAL(9,H750:H750)</f>
        <v>5724</v>
      </c>
      <c r="I751" s="274">
        <f t="shared" si="15"/>
        <v>99.28881179531656</v>
      </c>
    </row>
    <row r="752" spans="1:9" ht="12" customHeight="1">
      <c r="A752" s="10">
        <v>1546</v>
      </c>
      <c r="B752" s="10" t="s">
        <v>1572</v>
      </c>
      <c r="C752" s="11">
        <v>5331</v>
      </c>
      <c r="D752" s="10" t="s">
        <v>1573</v>
      </c>
      <c r="E752" s="2" t="s">
        <v>1522</v>
      </c>
      <c r="F752" s="14">
        <v>53322</v>
      </c>
      <c r="G752" s="13">
        <v>55457</v>
      </c>
      <c r="H752" s="13">
        <v>55457</v>
      </c>
      <c r="I752" s="271">
        <f t="shared" si="15"/>
        <v>100</v>
      </c>
    </row>
    <row r="753" spans="1:9" ht="12" customHeight="1">
      <c r="A753" s="33"/>
      <c r="B753" s="33" t="s">
        <v>1574</v>
      </c>
      <c r="C753" s="11"/>
      <c r="D753" s="11"/>
      <c r="E753" s="17" t="s">
        <v>1634</v>
      </c>
      <c r="F753" s="19">
        <f>SUBTOTAL(9,F752:F752)</f>
        <v>53322</v>
      </c>
      <c r="G753" s="20">
        <f>SUBTOTAL(9,G752:G752)</f>
        <v>55457</v>
      </c>
      <c r="H753" s="20">
        <f>SUBTOTAL(9,H752:H752)</f>
        <v>55457</v>
      </c>
      <c r="I753" s="274">
        <f t="shared" si="15"/>
        <v>100</v>
      </c>
    </row>
    <row r="754" spans="1:9" ht="12" customHeight="1">
      <c r="A754" s="10">
        <v>1547</v>
      </c>
      <c r="B754" s="10" t="s">
        <v>1575</v>
      </c>
      <c r="C754" s="11">
        <v>5331</v>
      </c>
      <c r="D754" s="10" t="s">
        <v>1573</v>
      </c>
      <c r="E754" s="2" t="s">
        <v>1522</v>
      </c>
      <c r="F754" s="14">
        <v>4357</v>
      </c>
      <c r="G754" s="13">
        <v>4715</v>
      </c>
      <c r="H754" s="13">
        <v>4715</v>
      </c>
      <c r="I754" s="271">
        <f t="shared" si="15"/>
        <v>100</v>
      </c>
    </row>
    <row r="755" spans="1:9" ht="12" customHeight="1">
      <c r="A755" s="33"/>
      <c r="B755" s="33" t="s">
        <v>1576</v>
      </c>
      <c r="C755" s="11"/>
      <c r="D755" s="11"/>
      <c r="E755" s="17" t="s">
        <v>1635</v>
      </c>
      <c r="F755" s="19">
        <f>SUBTOTAL(9,F754:F754)</f>
        <v>4357</v>
      </c>
      <c r="G755" s="20">
        <f>SUBTOTAL(9,G754:G754)</f>
        <v>4715</v>
      </c>
      <c r="H755" s="20">
        <f>SUBTOTAL(9,H754:H754)</f>
        <v>4715</v>
      </c>
      <c r="I755" s="274">
        <f t="shared" si="15"/>
        <v>100</v>
      </c>
    </row>
    <row r="756" spans="1:9" ht="12" customHeight="1">
      <c r="A756" s="10">
        <v>1548</v>
      </c>
      <c r="B756" s="10" t="s">
        <v>1577</v>
      </c>
      <c r="C756" s="11">
        <v>5331</v>
      </c>
      <c r="D756" s="10" t="s">
        <v>1578</v>
      </c>
      <c r="E756" s="2" t="s">
        <v>1522</v>
      </c>
      <c r="F756" s="14">
        <v>485</v>
      </c>
      <c r="G756" s="13">
        <v>677</v>
      </c>
      <c r="H756" s="13">
        <v>677</v>
      </c>
      <c r="I756" s="271">
        <f t="shared" si="15"/>
        <v>100</v>
      </c>
    </row>
    <row r="757" spans="1:9" ht="12" customHeight="1">
      <c r="A757" s="33"/>
      <c r="B757" s="33" t="s">
        <v>363</v>
      </c>
      <c r="C757" s="11"/>
      <c r="D757" s="11"/>
      <c r="E757" s="17" t="s">
        <v>1636</v>
      </c>
      <c r="F757" s="19">
        <f>SUBTOTAL(9,F756:F756)</f>
        <v>485</v>
      </c>
      <c r="G757" s="20">
        <f>SUBTOTAL(9,G756:G756)</f>
        <v>677</v>
      </c>
      <c r="H757" s="20">
        <f>SUBTOTAL(9,H756:H756)</f>
        <v>677</v>
      </c>
      <c r="I757" s="274">
        <f t="shared" si="15"/>
        <v>100</v>
      </c>
    </row>
    <row r="758" spans="1:9" ht="12" customHeight="1">
      <c r="A758" s="10">
        <v>1549</v>
      </c>
      <c r="B758" s="10">
        <v>275</v>
      </c>
      <c r="C758" s="10">
        <v>5331</v>
      </c>
      <c r="D758" s="10">
        <v>6409</v>
      </c>
      <c r="E758" s="2" t="s">
        <v>1522</v>
      </c>
      <c r="F758" s="14">
        <v>1441</v>
      </c>
      <c r="G758" s="13">
        <v>1162</v>
      </c>
      <c r="H758" s="13">
        <v>918.6</v>
      </c>
      <c r="I758" s="271">
        <f t="shared" si="15"/>
        <v>79.05335628227195</v>
      </c>
    </row>
    <row r="759" spans="1:9" ht="12" customHeight="1">
      <c r="A759" s="33"/>
      <c r="B759" s="33" t="s">
        <v>670</v>
      </c>
      <c r="C759" s="33"/>
      <c r="D759" s="11"/>
      <c r="E759" s="17" t="s">
        <v>1516</v>
      </c>
      <c r="F759" s="19">
        <f>SUBTOTAL(9,F758:F758)</f>
        <v>1441</v>
      </c>
      <c r="G759" s="20">
        <f>SUBTOTAL(9,G758:G758)</f>
        <v>1162</v>
      </c>
      <c r="H759" s="20">
        <f>SUBTOTAL(9,H758:H758)</f>
        <v>918.6</v>
      </c>
      <c r="I759" s="274">
        <f t="shared" si="15"/>
        <v>79.05335628227195</v>
      </c>
    </row>
    <row r="760" spans="1:9" ht="12" customHeight="1">
      <c r="A760" s="10">
        <v>1550</v>
      </c>
      <c r="B760" s="10">
        <v>276</v>
      </c>
      <c r="C760" s="10">
        <v>5331</v>
      </c>
      <c r="D760" s="10">
        <v>3639</v>
      </c>
      <c r="E760" s="2" t="s">
        <v>1522</v>
      </c>
      <c r="F760" s="14">
        <v>48660</v>
      </c>
      <c r="G760" s="347">
        <v>48094.9</v>
      </c>
      <c r="H760" s="347">
        <v>48094.9</v>
      </c>
      <c r="I760" s="711">
        <f t="shared" si="15"/>
        <v>100</v>
      </c>
    </row>
    <row r="761" spans="1:9" ht="12" customHeight="1">
      <c r="A761" s="33"/>
      <c r="B761" s="33" t="s">
        <v>671</v>
      </c>
      <c r="C761" s="33"/>
      <c r="D761" s="11"/>
      <c r="E761" s="17" t="s">
        <v>86</v>
      </c>
      <c r="F761" s="19">
        <f>SUBTOTAL(9,F760:F760)</f>
        <v>48660</v>
      </c>
      <c r="G761" s="712">
        <f>SUBTOTAL(9,G760:G760)</f>
        <v>48094.9</v>
      </c>
      <c r="H761" s="712">
        <f>SUBTOTAL(9,H760:H760)</f>
        <v>48094.9</v>
      </c>
      <c r="I761" s="713">
        <f t="shared" si="15"/>
        <v>100</v>
      </c>
    </row>
    <row r="762" spans="1:9" ht="12" customHeight="1">
      <c r="A762" s="10">
        <v>1551</v>
      </c>
      <c r="B762" s="10" t="s">
        <v>1594</v>
      </c>
      <c r="C762" s="10" t="s">
        <v>1595</v>
      </c>
      <c r="D762" s="10" t="s">
        <v>1596</v>
      </c>
      <c r="E762" s="28" t="s">
        <v>1661</v>
      </c>
      <c r="F762" s="14">
        <v>153351</v>
      </c>
      <c r="G762" s="13">
        <v>153351</v>
      </c>
      <c r="H762" s="13">
        <v>153351</v>
      </c>
      <c r="I762" s="271">
        <f t="shared" si="15"/>
        <v>100</v>
      </c>
    </row>
    <row r="763" spans="1:9" ht="12" customHeight="1">
      <c r="A763" s="391"/>
      <c r="B763" s="391" t="s">
        <v>364</v>
      </c>
      <c r="C763" s="391"/>
      <c r="D763" s="184"/>
      <c r="E763" s="40" t="s">
        <v>1483</v>
      </c>
      <c r="F763" s="492">
        <f>SUBTOTAL(9,F762:F762)</f>
        <v>153351</v>
      </c>
      <c r="G763" s="37">
        <f>SUBTOTAL(9,G762:G762)</f>
        <v>153351</v>
      </c>
      <c r="H763" s="37">
        <f>SUBTOTAL(9,H762:H762)</f>
        <v>153351</v>
      </c>
      <c r="I763" s="668">
        <f t="shared" si="15"/>
        <v>100</v>
      </c>
    </row>
    <row r="764" spans="1:9" ht="12" customHeight="1">
      <c r="A764" s="10">
        <v>1631</v>
      </c>
      <c r="B764" s="10">
        <v>410</v>
      </c>
      <c r="C764" s="10">
        <v>5171</v>
      </c>
      <c r="D764" s="10">
        <v>3322</v>
      </c>
      <c r="E764" s="28" t="s">
        <v>885</v>
      </c>
      <c r="F764" s="14">
        <v>0</v>
      </c>
      <c r="G764" s="13">
        <v>500</v>
      </c>
      <c r="H764" s="13">
        <v>500</v>
      </c>
      <c r="I764" s="271">
        <f>(H764/G764)*100</f>
        <v>100</v>
      </c>
    </row>
    <row r="765" spans="1:9" ht="12" customHeight="1">
      <c r="A765" s="391"/>
      <c r="B765" s="391" t="s">
        <v>8</v>
      </c>
      <c r="C765" s="391"/>
      <c r="D765" s="184"/>
      <c r="E765" s="40" t="s">
        <v>1482</v>
      </c>
      <c r="F765" s="492">
        <f>SUBTOTAL(9,F764:F764)</f>
        <v>0</v>
      </c>
      <c r="G765" s="37">
        <f>SUBTOTAL(9,G764:G764)</f>
        <v>500</v>
      </c>
      <c r="H765" s="37">
        <f>SUBTOTAL(9,H764:H764)</f>
        <v>500</v>
      </c>
      <c r="I765" s="668">
        <f>(H765/G765)*100</f>
        <v>100</v>
      </c>
    </row>
    <row r="766" spans="1:9" ht="19.5" customHeight="1" thickBot="1">
      <c r="A766" s="829" t="s">
        <v>0</v>
      </c>
      <c r="B766" s="829"/>
      <c r="C766" s="829"/>
      <c r="D766" s="829"/>
      <c r="E766" s="830"/>
      <c r="F766" s="338">
        <f>SUBTOTAL(9,F5:F763)</f>
        <v>846943</v>
      </c>
      <c r="G766" s="339">
        <f>SUBTOTAL(9,G5:G765)</f>
        <v>1222062.0999999999</v>
      </c>
      <c r="H766" s="339">
        <f>SUBTOTAL(9,H5:H765)</f>
        <v>1345232.5</v>
      </c>
      <c r="I766" s="667">
        <f t="shared" si="15"/>
        <v>110.07889860916235</v>
      </c>
    </row>
    <row r="767" spans="1:9" ht="12.75">
      <c r="A767"/>
      <c r="B767"/>
      <c r="C767"/>
      <c r="D767"/>
      <c r="E767"/>
      <c r="F767"/>
      <c r="G767"/>
      <c r="H767"/>
      <c r="I767"/>
    </row>
    <row r="768" spans="1:9" ht="12.75">
      <c r="A768"/>
      <c r="B768"/>
      <c r="C768"/>
      <c r="D768"/>
      <c r="E768"/>
      <c r="F768"/>
      <c r="G768"/>
      <c r="H768"/>
      <c r="I768"/>
    </row>
    <row r="769" spans="1:9" ht="12.75">
      <c r="A769"/>
      <c r="B769"/>
      <c r="C769"/>
      <c r="D769"/>
      <c r="E769"/>
      <c r="F769"/>
      <c r="G769"/>
      <c r="H769"/>
      <c r="I769"/>
    </row>
    <row r="770" spans="1:9" ht="12.75">
      <c r="A770"/>
      <c r="B770"/>
      <c r="C770"/>
      <c r="D770"/>
      <c r="E770"/>
      <c r="F770"/>
      <c r="G770"/>
      <c r="H770"/>
      <c r="I770"/>
    </row>
    <row r="771" spans="1:9" ht="12.75">
      <c r="A771"/>
      <c r="B771"/>
      <c r="C771"/>
      <c r="D771"/>
      <c r="E771"/>
      <c r="F771"/>
      <c r="G771"/>
      <c r="H771"/>
      <c r="I771"/>
    </row>
    <row r="772" spans="1:9" ht="12.75">
      <c r="A772" s="15"/>
      <c r="B772" s="15"/>
      <c r="C772" s="15"/>
      <c r="D772" s="15"/>
      <c r="E772" s="15"/>
      <c r="F772" s="12"/>
      <c r="G772" s="12"/>
      <c r="H772" s="12"/>
      <c r="I772"/>
    </row>
    <row r="773" spans="1:9" ht="12.75">
      <c r="A773" s="15"/>
      <c r="B773" s="15"/>
      <c r="C773" s="15"/>
      <c r="D773" s="15"/>
      <c r="E773" s="15"/>
      <c r="F773" s="12"/>
      <c r="G773" s="12"/>
      <c r="H773" s="12"/>
      <c r="I773"/>
    </row>
    <row r="774" spans="1:9" ht="12.75">
      <c r="A774" s="15"/>
      <c r="B774" s="15"/>
      <c r="C774" s="15"/>
      <c r="D774" s="15"/>
      <c r="E774" s="15"/>
      <c r="F774" s="12"/>
      <c r="G774" s="12"/>
      <c r="H774" s="12"/>
      <c r="I774"/>
    </row>
    <row r="775" spans="1:9" ht="12.75">
      <c r="A775" s="15"/>
      <c r="B775" s="15"/>
      <c r="C775" s="15"/>
      <c r="D775" s="15"/>
      <c r="E775" s="15"/>
      <c r="F775" s="12"/>
      <c r="G775" s="12"/>
      <c r="H775" s="12"/>
      <c r="I775"/>
    </row>
    <row r="776" spans="1:9" ht="12.75">
      <c r="A776" s="15"/>
      <c r="B776" s="15"/>
      <c r="C776" s="15"/>
      <c r="D776" s="15"/>
      <c r="E776" s="15"/>
      <c r="F776" s="12"/>
      <c r="G776" s="12"/>
      <c r="H776" s="12"/>
      <c r="I776"/>
    </row>
    <row r="777" spans="1:9" ht="12.75">
      <c r="A777" s="15"/>
      <c r="B777" s="15"/>
      <c r="C777" s="15"/>
      <c r="D777" s="15"/>
      <c r="E777" s="15"/>
      <c r="F777" s="12"/>
      <c r="G777" s="12"/>
      <c r="H777" s="12"/>
      <c r="I777"/>
    </row>
    <row r="778" spans="1:9" ht="12.75">
      <c r="A778" s="15"/>
      <c r="B778" s="15"/>
      <c r="C778" s="15"/>
      <c r="D778" s="15"/>
      <c r="E778" s="15"/>
      <c r="F778" s="12"/>
      <c r="G778" s="12"/>
      <c r="H778" s="12"/>
      <c r="I778"/>
    </row>
    <row r="779" spans="1:9" ht="12.75">
      <c r="A779" s="15"/>
      <c r="B779" s="15"/>
      <c r="C779" s="15"/>
      <c r="D779" s="15"/>
      <c r="E779" s="15"/>
      <c r="F779" s="12"/>
      <c r="G779" s="12"/>
      <c r="H779" s="12"/>
      <c r="I779"/>
    </row>
    <row r="780" spans="1:9" ht="12.75">
      <c r="A780" s="15"/>
      <c r="B780" s="15"/>
      <c r="C780" s="15"/>
      <c r="D780" s="15"/>
      <c r="E780" s="15"/>
      <c r="F780" s="12"/>
      <c r="G780" s="12"/>
      <c r="H780" s="12"/>
      <c r="I780"/>
    </row>
    <row r="781" spans="1:9" ht="12.75">
      <c r="A781" s="15"/>
      <c r="B781" s="15"/>
      <c r="C781" s="15"/>
      <c r="D781" s="15"/>
      <c r="E781" s="15"/>
      <c r="F781" s="12"/>
      <c r="G781" s="12"/>
      <c r="H781" s="12"/>
      <c r="I781"/>
    </row>
    <row r="782" spans="1:9" ht="12.75">
      <c r="A782" s="15"/>
      <c r="B782" s="15"/>
      <c r="C782" s="15"/>
      <c r="D782" s="15"/>
      <c r="E782" s="15"/>
      <c r="F782" s="12"/>
      <c r="G782" s="12"/>
      <c r="H782" s="12"/>
      <c r="I782"/>
    </row>
    <row r="783" spans="1:9" ht="12.75">
      <c r="A783" s="15"/>
      <c r="B783" s="15"/>
      <c r="C783" s="15"/>
      <c r="D783" s="15"/>
      <c r="E783" s="15"/>
      <c r="F783" s="12"/>
      <c r="G783" s="12"/>
      <c r="H783" s="12"/>
      <c r="I783"/>
    </row>
    <row r="784" spans="1:9" ht="12.75">
      <c r="A784" s="15"/>
      <c r="B784" s="15"/>
      <c r="C784" s="15"/>
      <c r="D784" s="15"/>
      <c r="E784" s="15"/>
      <c r="F784" s="12"/>
      <c r="G784" s="12"/>
      <c r="H784" s="12"/>
      <c r="I784"/>
    </row>
    <row r="785" spans="1:9" ht="12.75">
      <c r="A785" s="15"/>
      <c r="B785" s="15"/>
      <c r="C785" s="15"/>
      <c r="D785" s="15"/>
      <c r="E785" s="15"/>
      <c r="F785" s="12"/>
      <c r="G785" s="12"/>
      <c r="H785" s="12"/>
      <c r="I785"/>
    </row>
    <row r="786" spans="1:9" ht="12.75">
      <c r="A786" s="15"/>
      <c r="B786" s="15"/>
      <c r="C786" s="15"/>
      <c r="D786" s="15"/>
      <c r="E786" s="15"/>
      <c r="F786" s="12"/>
      <c r="G786" s="12"/>
      <c r="H786" s="12"/>
      <c r="I786"/>
    </row>
    <row r="787" spans="1:9" ht="12.75">
      <c r="A787" s="15"/>
      <c r="B787" s="15"/>
      <c r="C787" s="15"/>
      <c r="D787" s="15"/>
      <c r="E787" s="15"/>
      <c r="F787" s="12"/>
      <c r="G787" s="12"/>
      <c r="H787" s="12"/>
      <c r="I787"/>
    </row>
    <row r="788" spans="1:9" ht="12.75">
      <c r="A788" s="15"/>
      <c r="B788" s="15"/>
      <c r="C788" s="15"/>
      <c r="D788" s="15"/>
      <c r="E788" s="15"/>
      <c r="F788" s="12"/>
      <c r="G788" s="12"/>
      <c r="H788" s="12"/>
      <c r="I788"/>
    </row>
    <row r="789" spans="1:9" ht="12.75">
      <c r="A789" s="15"/>
      <c r="B789" s="15"/>
      <c r="C789" s="15"/>
      <c r="D789" s="15"/>
      <c r="E789" s="15"/>
      <c r="F789" s="12"/>
      <c r="G789" s="12"/>
      <c r="H789" s="12"/>
      <c r="I789"/>
    </row>
    <row r="790" spans="1:9" ht="12.75">
      <c r="A790" s="15"/>
      <c r="B790" s="15"/>
      <c r="C790" s="15"/>
      <c r="D790" s="15"/>
      <c r="E790" s="15"/>
      <c r="F790" s="12"/>
      <c r="G790" s="12"/>
      <c r="H790" s="12"/>
      <c r="I790"/>
    </row>
    <row r="791" spans="1:9" ht="12.75">
      <c r="A791" s="15"/>
      <c r="B791" s="15"/>
      <c r="C791" s="15"/>
      <c r="D791" s="15"/>
      <c r="E791" s="15"/>
      <c r="F791" s="12"/>
      <c r="G791" s="12"/>
      <c r="H791" s="12"/>
      <c r="I791"/>
    </row>
    <row r="792" spans="1:9" ht="12.75">
      <c r="A792" s="15"/>
      <c r="B792" s="15"/>
      <c r="C792" s="15"/>
      <c r="D792" s="15"/>
      <c r="E792" s="15"/>
      <c r="F792" s="12"/>
      <c r="G792" s="12"/>
      <c r="H792" s="12"/>
      <c r="I792"/>
    </row>
    <row r="793" spans="1:9" ht="12.75">
      <c r="A793" s="15"/>
      <c r="B793" s="15"/>
      <c r="C793" s="15"/>
      <c r="D793" s="15"/>
      <c r="E793" s="15"/>
      <c r="F793" s="12"/>
      <c r="G793" s="12"/>
      <c r="H793" s="12"/>
      <c r="I793"/>
    </row>
    <row r="794" spans="1:9" ht="12.75">
      <c r="A794" s="15"/>
      <c r="B794" s="15"/>
      <c r="C794" s="15"/>
      <c r="D794" s="15"/>
      <c r="E794" s="15"/>
      <c r="F794" s="12"/>
      <c r="G794" s="12"/>
      <c r="H794" s="12"/>
      <c r="I794"/>
    </row>
    <row r="795" spans="1:9" ht="12.75">
      <c r="A795" s="15"/>
      <c r="B795" s="15"/>
      <c r="C795" s="15"/>
      <c r="D795" s="15"/>
      <c r="E795" s="15"/>
      <c r="F795" s="12"/>
      <c r="G795" s="12"/>
      <c r="H795" s="12"/>
      <c r="I795"/>
    </row>
    <row r="796" spans="1:9" ht="12.75">
      <c r="A796" s="15"/>
      <c r="B796" s="15"/>
      <c r="C796" s="15"/>
      <c r="D796" s="15"/>
      <c r="E796" s="15"/>
      <c r="F796" s="12"/>
      <c r="G796" s="12"/>
      <c r="H796" s="12"/>
      <c r="I796"/>
    </row>
    <row r="797" spans="1:9" ht="12.75">
      <c r="A797" s="15"/>
      <c r="B797" s="15"/>
      <c r="C797" s="15"/>
      <c r="D797" s="15"/>
      <c r="E797" s="15"/>
      <c r="F797" s="12"/>
      <c r="G797" s="12"/>
      <c r="H797" s="12"/>
      <c r="I797"/>
    </row>
    <row r="798" spans="1:9" ht="12.75">
      <c r="A798" s="15"/>
      <c r="B798" s="15"/>
      <c r="C798" s="15"/>
      <c r="D798" s="15"/>
      <c r="E798" s="15"/>
      <c r="F798" s="12"/>
      <c r="G798" s="12"/>
      <c r="H798" s="12"/>
      <c r="I798"/>
    </row>
    <row r="799" spans="1:9" ht="12.75">
      <c r="A799" s="15"/>
      <c r="B799" s="15"/>
      <c r="C799" s="15"/>
      <c r="D799" s="15"/>
      <c r="E799" s="15"/>
      <c r="F799" s="12"/>
      <c r="G799" s="12"/>
      <c r="H799" s="12"/>
      <c r="I799"/>
    </row>
    <row r="800" spans="1:9" ht="12.75">
      <c r="A800" s="15"/>
      <c r="B800" s="15"/>
      <c r="C800" s="15"/>
      <c r="D800" s="15"/>
      <c r="E800" s="15"/>
      <c r="F800" s="12"/>
      <c r="G800" s="12"/>
      <c r="H800" s="12"/>
      <c r="I800"/>
    </row>
    <row r="801" spans="1:9" ht="12.75">
      <c r="A801" s="15"/>
      <c r="B801" s="15"/>
      <c r="C801" s="15"/>
      <c r="D801" s="15"/>
      <c r="E801" s="15"/>
      <c r="F801" s="12"/>
      <c r="G801" s="12"/>
      <c r="H801" s="12"/>
      <c r="I801"/>
    </row>
    <row r="802" spans="1:9" ht="12.75">
      <c r="A802" s="15"/>
      <c r="B802" s="15"/>
      <c r="C802" s="15"/>
      <c r="D802" s="15"/>
      <c r="E802" s="15"/>
      <c r="F802" s="12"/>
      <c r="G802" s="12"/>
      <c r="H802" s="12"/>
      <c r="I802"/>
    </row>
    <row r="803" spans="1:9" ht="12.75">
      <c r="A803" s="15"/>
      <c r="B803" s="15"/>
      <c r="C803" s="15"/>
      <c r="D803" s="15"/>
      <c r="E803" s="15"/>
      <c r="F803" s="12"/>
      <c r="G803" s="12"/>
      <c r="H803" s="12"/>
      <c r="I803"/>
    </row>
    <row r="804" spans="1:9" ht="12.75">
      <c r="A804" s="15"/>
      <c r="B804" s="15"/>
      <c r="C804" s="15"/>
      <c r="D804" s="15"/>
      <c r="E804" s="15"/>
      <c r="F804" s="12"/>
      <c r="G804" s="12"/>
      <c r="H804" s="12"/>
      <c r="I804"/>
    </row>
    <row r="805" spans="1:9" ht="12.75">
      <c r="A805" s="15"/>
      <c r="B805" s="15"/>
      <c r="C805" s="15"/>
      <c r="D805" s="15"/>
      <c r="E805" s="15"/>
      <c r="F805" s="12"/>
      <c r="G805" s="12"/>
      <c r="H805" s="12"/>
      <c r="I805"/>
    </row>
    <row r="806" spans="1:9" ht="12.75">
      <c r="A806" s="15"/>
      <c r="B806" s="15"/>
      <c r="C806" s="15"/>
      <c r="D806" s="15"/>
      <c r="E806" s="15"/>
      <c r="F806" s="12"/>
      <c r="G806" s="12"/>
      <c r="H806" s="12"/>
      <c r="I806"/>
    </row>
    <row r="807" spans="1:9" ht="12.75">
      <c r="A807" s="15"/>
      <c r="B807" s="15"/>
      <c r="C807" s="15"/>
      <c r="D807" s="15"/>
      <c r="E807" s="15"/>
      <c r="F807" s="12"/>
      <c r="G807" s="12"/>
      <c r="H807" s="12"/>
      <c r="I807"/>
    </row>
    <row r="808" spans="1:9" ht="12.75">
      <c r="A808" s="15"/>
      <c r="B808" s="15"/>
      <c r="C808" s="15"/>
      <c r="D808" s="15"/>
      <c r="E808" s="15"/>
      <c r="F808" s="12"/>
      <c r="G808" s="12"/>
      <c r="H808" s="12"/>
      <c r="I808"/>
    </row>
    <row r="809" spans="1:9" ht="12.75">
      <c r="A809" s="15"/>
      <c r="B809" s="15"/>
      <c r="C809" s="15"/>
      <c r="D809" s="15"/>
      <c r="E809" s="15"/>
      <c r="F809" s="12"/>
      <c r="G809" s="12"/>
      <c r="H809" s="12"/>
      <c r="I809"/>
    </row>
    <row r="810" spans="1:9" ht="12.75">
      <c r="A810" s="15"/>
      <c r="B810" s="15"/>
      <c r="C810" s="15"/>
      <c r="D810" s="15"/>
      <c r="E810" s="15"/>
      <c r="F810" s="12"/>
      <c r="G810" s="12"/>
      <c r="H810" s="12"/>
      <c r="I810"/>
    </row>
    <row r="811" spans="1:9" ht="12.75">
      <c r="A811" s="15"/>
      <c r="B811" s="15"/>
      <c r="C811" s="15"/>
      <c r="D811" s="15"/>
      <c r="E811" s="15"/>
      <c r="F811" s="12"/>
      <c r="G811" s="12"/>
      <c r="H811" s="12"/>
      <c r="I811"/>
    </row>
    <row r="812" spans="1:9" ht="12.75">
      <c r="A812" s="15"/>
      <c r="B812" s="15"/>
      <c r="C812" s="15"/>
      <c r="D812" s="15"/>
      <c r="E812" s="15"/>
      <c r="F812" s="12"/>
      <c r="G812" s="12"/>
      <c r="H812" s="12"/>
      <c r="I812"/>
    </row>
    <row r="813" spans="1:9" ht="12.75">
      <c r="A813" s="15"/>
      <c r="B813" s="15"/>
      <c r="C813" s="15"/>
      <c r="D813" s="15"/>
      <c r="E813" s="15"/>
      <c r="F813" s="12"/>
      <c r="G813" s="12"/>
      <c r="H813" s="12"/>
      <c r="I813"/>
    </row>
    <row r="814" spans="1:9" ht="12.75">
      <c r="A814" s="15"/>
      <c r="B814" s="15"/>
      <c r="C814" s="15"/>
      <c r="D814" s="15"/>
      <c r="E814" s="15"/>
      <c r="F814" s="12"/>
      <c r="G814" s="12"/>
      <c r="H814" s="12"/>
      <c r="I814"/>
    </row>
    <row r="815" spans="1:9" ht="12.75">
      <c r="A815" s="15"/>
      <c r="B815" s="15"/>
      <c r="C815" s="15"/>
      <c r="D815" s="15"/>
      <c r="E815" s="15"/>
      <c r="F815" s="12"/>
      <c r="G815" s="12"/>
      <c r="H815" s="12"/>
      <c r="I815"/>
    </row>
    <row r="816" spans="1:9" ht="12.75">
      <c r="A816" s="15"/>
      <c r="B816" s="15"/>
      <c r="C816" s="15"/>
      <c r="D816" s="15"/>
      <c r="E816" s="15"/>
      <c r="F816" s="12"/>
      <c r="G816" s="12"/>
      <c r="H816" s="12"/>
      <c r="I816"/>
    </row>
    <row r="817" spans="1:9" ht="12.75">
      <c r="A817" s="15"/>
      <c r="B817" s="15"/>
      <c r="C817" s="15"/>
      <c r="D817" s="15"/>
      <c r="E817" s="15"/>
      <c r="F817" s="12"/>
      <c r="G817" s="12"/>
      <c r="H817" s="12"/>
      <c r="I817"/>
    </row>
    <row r="818" spans="1:9" ht="12.75">
      <c r="A818" s="15"/>
      <c r="B818" s="15"/>
      <c r="C818" s="15"/>
      <c r="D818" s="15"/>
      <c r="E818" s="15"/>
      <c r="F818" s="12"/>
      <c r="G818" s="12"/>
      <c r="H818" s="12"/>
      <c r="I818"/>
    </row>
    <row r="819" spans="1:9" ht="12.75">
      <c r="A819" s="15"/>
      <c r="B819" s="15"/>
      <c r="C819" s="15"/>
      <c r="D819" s="15"/>
      <c r="E819" s="15"/>
      <c r="F819" s="12"/>
      <c r="G819" s="12"/>
      <c r="H819" s="12"/>
      <c r="I819"/>
    </row>
    <row r="820" spans="1:9" ht="12.75">
      <c r="A820" s="15"/>
      <c r="B820" s="15"/>
      <c r="C820" s="15"/>
      <c r="D820" s="15"/>
      <c r="E820" s="15"/>
      <c r="F820" s="12"/>
      <c r="G820" s="12"/>
      <c r="H820" s="12"/>
      <c r="I820"/>
    </row>
    <row r="821" spans="1:9" ht="12.75">
      <c r="A821" s="15"/>
      <c r="B821" s="15"/>
      <c r="C821" s="15"/>
      <c r="D821" s="15"/>
      <c r="E821" s="15"/>
      <c r="F821" s="12"/>
      <c r="G821" s="12"/>
      <c r="H821" s="12"/>
      <c r="I821"/>
    </row>
    <row r="822" spans="1:9" ht="12.75">
      <c r="A822" s="15"/>
      <c r="B822" s="15"/>
      <c r="C822" s="15"/>
      <c r="D822" s="15"/>
      <c r="E822" s="15"/>
      <c r="F822" s="12"/>
      <c r="G822" s="12"/>
      <c r="H822" s="12"/>
      <c r="I822"/>
    </row>
    <row r="823" spans="1:9" ht="12.75">
      <c r="A823" s="15"/>
      <c r="B823" s="15"/>
      <c r="C823" s="15"/>
      <c r="D823" s="15"/>
      <c r="E823" s="15"/>
      <c r="F823" s="12"/>
      <c r="G823" s="12"/>
      <c r="H823" s="12"/>
      <c r="I823"/>
    </row>
    <row r="824" spans="1:9" ht="12.75">
      <c r="A824" s="15"/>
      <c r="B824" s="15"/>
      <c r="C824" s="15"/>
      <c r="D824" s="15"/>
      <c r="E824" s="15"/>
      <c r="F824" s="12"/>
      <c r="G824" s="12"/>
      <c r="H824" s="12"/>
      <c r="I824"/>
    </row>
    <row r="825" spans="1:9" ht="12.75">
      <c r="A825" s="15"/>
      <c r="B825" s="15"/>
      <c r="C825" s="15"/>
      <c r="D825" s="15"/>
      <c r="E825" s="15"/>
      <c r="F825" s="12"/>
      <c r="G825" s="12"/>
      <c r="H825" s="12"/>
      <c r="I825"/>
    </row>
    <row r="826" spans="1:9" ht="12.75">
      <c r="A826" s="15"/>
      <c r="B826" s="15"/>
      <c r="C826" s="15"/>
      <c r="D826" s="15"/>
      <c r="E826" s="15"/>
      <c r="F826" s="12"/>
      <c r="G826" s="12"/>
      <c r="H826" s="12"/>
      <c r="I826"/>
    </row>
    <row r="827" spans="1:9" ht="12.75">
      <c r="A827" s="15"/>
      <c r="B827" s="15"/>
      <c r="C827" s="15"/>
      <c r="D827" s="15"/>
      <c r="E827" s="15"/>
      <c r="F827" s="12"/>
      <c r="G827" s="12"/>
      <c r="H827" s="12"/>
      <c r="I827"/>
    </row>
    <row r="828" spans="1:9" ht="12.75">
      <c r="A828" s="15"/>
      <c r="B828" s="15"/>
      <c r="C828" s="15"/>
      <c r="D828" s="15"/>
      <c r="E828" s="15"/>
      <c r="F828" s="12"/>
      <c r="G828" s="12"/>
      <c r="H828" s="12"/>
      <c r="I828"/>
    </row>
    <row r="829" spans="1:9" ht="12.75">
      <c r="A829" s="15"/>
      <c r="B829" s="15"/>
      <c r="C829" s="15"/>
      <c r="D829" s="15"/>
      <c r="E829" s="15"/>
      <c r="F829" s="12"/>
      <c r="G829" s="12"/>
      <c r="H829" s="12"/>
      <c r="I829"/>
    </row>
    <row r="830" spans="1:9" ht="12.75">
      <c r="A830" s="15"/>
      <c r="B830" s="15"/>
      <c r="C830" s="15"/>
      <c r="D830" s="15"/>
      <c r="E830" s="15"/>
      <c r="F830" s="12"/>
      <c r="G830" s="12"/>
      <c r="H830" s="12"/>
      <c r="I830"/>
    </row>
    <row r="831" spans="1:9" ht="12.75">
      <c r="A831" s="15"/>
      <c r="B831" s="15"/>
      <c r="C831" s="15"/>
      <c r="D831" s="15"/>
      <c r="E831" s="15"/>
      <c r="F831" s="12"/>
      <c r="G831" s="12"/>
      <c r="H831" s="12"/>
      <c r="I831"/>
    </row>
    <row r="832" spans="1:9" ht="12.75">
      <c r="A832" s="15"/>
      <c r="B832" s="15"/>
      <c r="C832" s="15"/>
      <c r="D832" s="15"/>
      <c r="E832" s="15"/>
      <c r="F832" s="12"/>
      <c r="G832" s="12"/>
      <c r="H832" s="12"/>
      <c r="I832"/>
    </row>
    <row r="833" spans="1:9" ht="12.75">
      <c r="A833" s="15"/>
      <c r="B833" s="15"/>
      <c r="C833" s="15"/>
      <c r="D833" s="15"/>
      <c r="E833" s="15"/>
      <c r="F833" s="12"/>
      <c r="G833" s="12"/>
      <c r="H833" s="12"/>
      <c r="I833"/>
    </row>
    <row r="834" spans="1:9" ht="12.75">
      <c r="A834" s="15"/>
      <c r="B834" s="15"/>
      <c r="C834" s="15"/>
      <c r="D834" s="15"/>
      <c r="E834" s="15"/>
      <c r="F834" s="12"/>
      <c r="G834" s="12"/>
      <c r="H834" s="12"/>
      <c r="I834"/>
    </row>
    <row r="835" spans="1:9" ht="12.75">
      <c r="A835" s="15"/>
      <c r="B835" s="15"/>
      <c r="C835" s="15"/>
      <c r="D835" s="15"/>
      <c r="E835" s="15"/>
      <c r="F835" s="12"/>
      <c r="G835" s="12"/>
      <c r="H835" s="12"/>
      <c r="I835"/>
    </row>
    <row r="836" spans="1:9" ht="12.75">
      <c r="A836" s="15"/>
      <c r="B836" s="15"/>
      <c r="C836" s="15"/>
      <c r="D836" s="15"/>
      <c r="E836" s="15"/>
      <c r="F836" s="12"/>
      <c r="G836" s="12"/>
      <c r="H836" s="12"/>
      <c r="I836"/>
    </row>
    <row r="837" spans="1:9" ht="12.75">
      <c r="A837" s="15"/>
      <c r="B837" s="15"/>
      <c r="C837" s="15"/>
      <c r="D837" s="15"/>
      <c r="E837" s="15"/>
      <c r="F837" s="12"/>
      <c r="G837" s="12"/>
      <c r="H837" s="12"/>
      <c r="I837"/>
    </row>
    <row r="838" spans="1:9" ht="12.75">
      <c r="A838" s="15"/>
      <c r="B838" s="15"/>
      <c r="C838" s="15"/>
      <c r="D838" s="15"/>
      <c r="E838" s="15"/>
      <c r="F838" s="12"/>
      <c r="G838" s="12"/>
      <c r="H838" s="12"/>
      <c r="I838"/>
    </row>
    <row r="839" spans="1:9" ht="12.75">
      <c r="A839" s="15"/>
      <c r="B839" s="15"/>
      <c r="C839" s="15"/>
      <c r="D839" s="15"/>
      <c r="E839" s="15"/>
      <c r="F839" s="12"/>
      <c r="G839" s="12"/>
      <c r="H839" s="12"/>
      <c r="I839"/>
    </row>
    <row r="840" spans="1:9" ht="12.75">
      <c r="A840" s="15"/>
      <c r="B840" s="15"/>
      <c r="C840" s="15"/>
      <c r="D840" s="15"/>
      <c r="E840" s="15"/>
      <c r="F840" s="12"/>
      <c r="G840" s="12"/>
      <c r="H840" s="12"/>
      <c r="I840"/>
    </row>
    <row r="841" spans="1:9" ht="12.75">
      <c r="A841" s="15"/>
      <c r="B841" s="15"/>
      <c r="C841" s="15"/>
      <c r="D841" s="15"/>
      <c r="E841" s="15"/>
      <c r="F841" s="12"/>
      <c r="G841" s="12"/>
      <c r="H841" s="12"/>
      <c r="I841"/>
    </row>
    <row r="842" spans="1:9" ht="12.75">
      <c r="A842" s="15"/>
      <c r="B842" s="15"/>
      <c r="C842" s="15"/>
      <c r="D842" s="15"/>
      <c r="E842" s="15"/>
      <c r="F842" s="12"/>
      <c r="G842" s="12"/>
      <c r="H842" s="12"/>
      <c r="I842"/>
    </row>
    <row r="843" spans="1:9" ht="12.75">
      <c r="A843" s="15"/>
      <c r="B843" s="15"/>
      <c r="C843" s="15"/>
      <c r="D843" s="15"/>
      <c r="E843" s="15"/>
      <c r="F843" s="12"/>
      <c r="G843" s="12"/>
      <c r="H843" s="12"/>
      <c r="I843"/>
    </row>
    <row r="844" spans="1:9" ht="12.75">
      <c r="A844" s="15"/>
      <c r="B844" s="15"/>
      <c r="C844" s="15"/>
      <c r="D844" s="15"/>
      <c r="E844" s="15"/>
      <c r="F844" s="12"/>
      <c r="G844" s="12"/>
      <c r="H844" s="12"/>
      <c r="I844"/>
    </row>
    <row r="845" spans="1:9" ht="12.75">
      <c r="A845" s="15"/>
      <c r="B845" s="15"/>
      <c r="C845" s="15"/>
      <c r="D845" s="15"/>
      <c r="E845" s="15"/>
      <c r="F845" s="12"/>
      <c r="G845" s="12"/>
      <c r="H845" s="12"/>
      <c r="I845"/>
    </row>
    <row r="846" spans="1:9" ht="12.75">
      <c r="A846" s="15"/>
      <c r="B846" s="15"/>
      <c r="C846" s="15"/>
      <c r="D846" s="15"/>
      <c r="E846" s="15"/>
      <c r="F846" s="12"/>
      <c r="G846" s="12"/>
      <c r="H846" s="12"/>
      <c r="I846"/>
    </row>
    <row r="847" spans="1:9" ht="12.75">
      <c r="A847" s="15"/>
      <c r="B847" s="15"/>
      <c r="C847" s="15"/>
      <c r="D847" s="15"/>
      <c r="E847" s="15"/>
      <c r="F847" s="12"/>
      <c r="G847" s="12"/>
      <c r="H847" s="12"/>
      <c r="I847"/>
    </row>
    <row r="848" spans="1:9" ht="12.75">
      <c r="A848" s="15"/>
      <c r="B848" s="15"/>
      <c r="C848" s="15"/>
      <c r="D848" s="15"/>
      <c r="E848" s="15"/>
      <c r="F848" s="12"/>
      <c r="G848" s="12"/>
      <c r="H848" s="12"/>
      <c r="I848"/>
    </row>
    <row r="849" spans="1:9" ht="12.75">
      <c r="A849" s="15"/>
      <c r="B849" s="15"/>
      <c r="C849" s="15"/>
      <c r="D849" s="15"/>
      <c r="E849" s="15"/>
      <c r="F849" s="12"/>
      <c r="G849" s="12"/>
      <c r="H849" s="12"/>
      <c r="I849"/>
    </row>
    <row r="850" spans="1:9" ht="12.75">
      <c r="A850" s="15"/>
      <c r="B850" s="15"/>
      <c r="C850" s="15"/>
      <c r="D850" s="15"/>
      <c r="E850" s="15"/>
      <c r="F850" s="12"/>
      <c r="G850" s="12"/>
      <c r="H850" s="12"/>
      <c r="I850"/>
    </row>
    <row r="851" spans="1:9" ht="12.75">
      <c r="A851" s="15"/>
      <c r="B851" s="15"/>
      <c r="C851" s="15"/>
      <c r="D851" s="15"/>
      <c r="E851" s="15"/>
      <c r="F851" s="12"/>
      <c r="G851" s="12"/>
      <c r="H851" s="12"/>
      <c r="I851"/>
    </row>
    <row r="852" spans="1:9" ht="12.75">
      <c r="A852" s="15"/>
      <c r="B852" s="15"/>
      <c r="C852" s="15"/>
      <c r="D852" s="15"/>
      <c r="E852" s="15"/>
      <c r="F852" s="12"/>
      <c r="G852" s="12"/>
      <c r="H852" s="12"/>
      <c r="I852"/>
    </row>
    <row r="853" spans="1:9" ht="12.75">
      <c r="A853" s="15"/>
      <c r="B853" s="15"/>
      <c r="C853" s="15"/>
      <c r="D853" s="15"/>
      <c r="E853" s="15"/>
      <c r="F853" s="12"/>
      <c r="G853" s="12"/>
      <c r="H853" s="12"/>
      <c r="I853"/>
    </row>
    <row r="854" spans="1:9" ht="12.75">
      <c r="A854" s="15"/>
      <c r="B854" s="15"/>
      <c r="C854" s="15"/>
      <c r="D854" s="15"/>
      <c r="E854" s="15"/>
      <c r="F854" s="12"/>
      <c r="G854" s="12"/>
      <c r="H854" s="12"/>
      <c r="I854"/>
    </row>
    <row r="855" spans="1:9" ht="12.75">
      <c r="A855" s="15"/>
      <c r="B855" s="15"/>
      <c r="C855" s="15"/>
      <c r="D855" s="15"/>
      <c r="E855" s="15"/>
      <c r="F855" s="12"/>
      <c r="G855" s="12"/>
      <c r="H855" s="12"/>
      <c r="I855"/>
    </row>
    <row r="856" spans="1:9" ht="12.75">
      <c r="A856" s="15"/>
      <c r="B856" s="15"/>
      <c r="C856" s="15"/>
      <c r="D856" s="15"/>
      <c r="E856" s="15"/>
      <c r="F856" s="12"/>
      <c r="G856" s="12"/>
      <c r="H856" s="12"/>
      <c r="I856"/>
    </row>
    <row r="857" spans="1:9" ht="12.75">
      <c r="A857" s="15"/>
      <c r="B857" s="15"/>
      <c r="C857" s="15"/>
      <c r="D857" s="15"/>
      <c r="E857" s="15"/>
      <c r="F857" s="12"/>
      <c r="G857" s="12"/>
      <c r="H857" s="12"/>
      <c r="I857"/>
    </row>
    <row r="858" spans="1:9" ht="12.75">
      <c r="A858" s="15"/>
      <c r="B858" s="15"/>
      <c r="C858" s="15"/>
      <c r="D858" s="15"/>
      <c r="E858" s="15"/>
      <c r="F858" s="12"/>
      <c r="G858" s="12"/>
      <c r="H858" s="12"/>
      <c r="I858"/>
    </row>
    <row r="859" spans="1:9" ht="12.75">
      <c r="A859" s="15"/>
      <c r="B859" s="15"/>
      <c r="C859" s="15"/>
      <c r="D859" s="15"/>
      <c r="E859" s="15"/>
      <c r="F859" s="12"/>
      <c r="G859" s="12"/>
      <c r="H859" s="12"/>
      <c r="I859"/>
    </row>
    <row r="860" spans="1:9" ht="12.75">
      <c r="A860" s="15"/>
      <c r="B860" s="15"/>
      <c r="C860" s="15"/>
      <c r="D860" s="15"/>
      <c r="E860" s="15"/>
      <c r="F860" s="12"/>
      <c r="G860" s="12"/>
      <c r="H860" s="12"/>
      <c r="I860"/>
    </row>
    <row r="861" spans="1:9" ht="12.75">
      <c r="A861" s="15"/>
      <c r="B861" s="15"/>
      <c r="C861" s="15"/>
      <c r="D861" s="15"/>
      <c r="E861" s="15"/>
      <c r="F861" s="12"/>
      <c r="G861" s="12"/>
      <c r="H861" s="12"/>
      <c r="I861"/>
    </row>
    <row r="862" spans="1:9" ht="12.75">
      <c r="A862" s="15"/>
      <c r="B862" s="15"/>
      <c r="C862" s="15"/>
      <c r="D862" s="15"/>
      <c r="E862" s="15"/>
      <c r="F862" s="12"/>
      <c r="G862" s="12"/>
      <c r="H862" s="12"/>
      <c r="I862"/>
    </row>
    <row r="863" spans="1:9" ht="12.75">
      <c r="A863" s="15"/>
      <c r="B863" s="15"/>
      <c r="C863" s="15"/>
      <c r="D863" s="15"/>
      <c r="E863" s="15"/>
      <c r="F863" s="12"/>
      <c r="G863" s="12"/>
      <c r="H863" s="12"/>
      <c r="I863"/>
    </row>
    <row r="864" spans="1:9" ht="12.75">
      <c r="A864" s="15"/>
      <c r="B864" s="15"/>
      <c r="C864" s="15"/>
      <c r="D864" s="15"/>
      <c r="E864" s="15"/>
      <c r="F864" s="12"/>
      <c r="G864" s="12"/>
      <c r="H864" s="12"/>
      <c r="I864"/>
    </row>
    <row r="865" spans="1:9" ht="12.75">
      <c r="A865" s="15"/>
      <c r="B865" s="15"/>
      <c r="C865" s="15"/>
      <c r="D865" s="15"/>
      <c r="E865" s="15"/>
      <c r="F865" s="12"/>
      <c r="G865" s="12"/>
      <c r="H865" s="12"/>
      <c r="I865"/>
    </row>
    <row r="866" spans="1:9" ht="12.75">
      <c r="A866" s="15"/>
      <c r="B866" s="15"/>
      <c r="C866" s="15"/>
      <c r="D866" s="15"/>
      <c r="E866" s="15"/>
      <c r="F866" s="12"/>
      <c r="G866" s="12"/>
      <c r="H866" s="12"/>
      <c r="I866"/>
    </row>
    <row r="867" spans="1:9" ht="12.75">
      <c r="A867" s="15"/>
      <c r="B867" s="15"/>
      <c r="C867" s="15"/>
      <c r="D867" s="15"/>
      <c r="E867" s="15"/>
      <c r="F867" s="12"/>
      <c r="G867" s="12"/>
      <c r="H867" s="12"/>
      <c r="I867"/>
    </row>
    <row r="868" spans="1:9" ht="12.75">
      <c r="A868" s="15"/>
      <c r="B868" s="15"/>
      <c r="C868" s="15"/>
      <c r="D868" s="15"/>
      <c r="E868" s="15"/>
      <c r="F868" s="12"/>
      <c r="G868" s="12"/>
      <c r="H868" s="12"/>
      <c r="I868"/>
    </row>
    <row r="869" spans="1:9" ht="12.75">
      <c r="A869" s="15"/>
      <c r="B869" s="15"/>
      <c r="C869" s="15"/>
      <c r="D869" s="15"/>
      <c r="E869" s="15"/>
      <c r="F869" s="12"/>
      <c r="G869" s="12"/>
      <c r="H869" s="12"/>
      <c r="I869"/>
    </row>
    <row r="870" spans="1:9" ht="12.75">
      <c r="A870" s="15"/>
      <c r="B870" s="15"/>
      <c r="C870" s="15"/>
      <c r="D870" s="15"/>
      <c r="E870" s="15"/>
      <c r="F870" s="12"/>
      <c r="G870" s="12"/>
      <c r="H870" s="12"/>
      <c r="I870"/>
    </row>
    <row r="871" spans="1:9" ht="12.75">
      <c r="A871" s="15"/>
      <c r="B871" s="15"/>
      <c r="C871" s="15"/>
      <c r="D871" s="15"/>
      <c r="E871" s="15"/>
      <c r="F871" s="12"/>
      <c r="G871" s="12"/>
      <c r="H871" s="12"/>
      <c r="I871"/>
    </row>
    <row r="872" spans="1:9" ht="12.75">
      <c r="A872" s="15"/>
      <c r="B872" s="15"/>
      <c r="C872" s="15"/>
      <c r="D872" s="15"/>
      <c r="E872" s="15"/>
      <c r="F872" s="12"/>
      <c r="G872" s="12"/>
      <c r="H872" s="12"/>
      <c r="I872"/>
    </row>
    <row r="873" spans="1:9" ht="12.75">
      <c r="A873" s="15"/>
      <c r="B873" s="15"/>
      <c r="C873" s="15"/>
      <c r="D873" s="15"/>
      <c r="E873" s="15"/>
      <c r="F873" s="12"/>
      <c r="G873" s="12"/>
      <c r="H873" s="12"/>
      <c r="I873"/>
    </row>
    <row r="874" spans="1:9" ht="12.75">
      <c r="A874" s="15"/>
      <c r="B874" s="15"/>
      <c r="C874" s="15"/>
      <c r="D874" s="15"/>
      <c r="E874" s="15"/>
      <c r="F874" s="12"/>
      <c r="G874" s="12"/>
      <c r="H874" s="12"/>
      <c r="I874"/>
    </row>
    <row r="875" spans="1:9" ht="12.75">
      <c r="A875" s="15"/>
      <c r="B875" s="15"/>
      <c r="C875" s="15"/>
      <c r="D875" s="15"/>
      <c r="E875" s="15"/>
      <c r="F875" s="12"/>
      <c r="G875" s="12"/>
      <c r="H875" s="12"/>
      <c r="I875"/>
    </row>
    <row r="876" spans="1:9" ht="12.75">
      <c r="A876" s="15"/>
      <c r="B876" s="15"/>
      <c r="C876" s="15"/>
      <c r="D876" s="15"/>
      <c r="E876" s="15"/>
      <c r="F876" s="12"/>
      <c r="G876" s="12"/>
      <c r="H876" s="12"/>
      <c r="I876"/>
    </row>
    <row r="877" spans="1:9" ht="12.75">
      <c r="A877" s="15"/>
      <c r="B877" s="15"/>
      <c r="C877" s="15"/>
      <c r="D877" s="15"/>
      <c r="E877" s="15"/>
      <c r="F877" s="12"/>
      <c r="G877" s="12"/>
      <c r="H877" s="12"/>
      <c r="I877"/>
    </row>
    <row r="878" spans="1:9" ht="12.75">
      <c r="A878" s="15"/>
      <c r="B878" s="15"/>
      <c r="C878" s="15"/>
      <c r="D878" s="15"/>
      <c r="E878" s="15"/>
      <c r="F878" s="12"/>
      <c r="G878" s="12"/>
      <c r="H878" s="12"/>
      <c r="I878"/>
    </row>
    <row r="879" spans="1:9" ht="12.75">
      <c r="A879" s="15"/>
      <c r="B879" s="15"/>
      <c r="C879" s="15"/>
      <c r="D879" s="15"/>
      <c r="E879" s="15"/>
      <c r="F879" s="12"/>
      <c r="G879" s="12"/>
      <c r="H879" s="12"/>
      <c r="I879"/>
    </row>
    <row r="880" spans="1:9" ht="12.75">
      <c r="A880" s="15"/>
      <c r="B880" s="15"/>
      <c r="C880" s="15"/>
      <c r="D880" s="15"/>
      <c r="E880" s="15"/>
      <c r="F880" s="12"/>
      <c r="G880" s="12"/>
      <c r="H880" s="12"/>
      <c r="I880"/>
    </row>
    <row r="881" spans="1:9" ht="12.75">
      <c r="A881" s="15"/>
      <c r="B881" s="15"/>
      <c r="C881" s="15"/>
      <c r="D881" s="15"/>
      <c r="E881" s="15"/>
      <c r="F881" s="12"/>
      <c r="G881" s="12"/>
      <c r="H881" s="12"/>
      <c r="I881"/>
    </row>
    <row r="882" spans="1:9" ht="12.75">
      <c r="A882" s="15"/>
      <c r="B882" s="15"/>
      <c r="C882" s="15"/>
      <c r="D882" s="15"/>
      <c r="E882" s="15"/>
      <c r="F882" s="12"/>
      <c r="G882" s="12"/>
      <c r="H882" s="12"/>
      <c r="I882"/>
    </row>
    <row r="883" spans="1:9" ht="12.75">
      <c r="A883" s="15"/>
      <c r="B883" s="15"/>
      <c r="C883" s="15"/>
      <c r="D883" s="15"/>
      <c r="E883" s="15"/>
      <c r="F883" s="12"/>
      <c r="G883" s="12"/>
      <c r="H883" s="12"/>
      <c r="I883"/>
    </row>
    <row r="884" spans="1:9" ht="12.75">
      <c r="A884" s="15"/>
      <c r="B884" s="15"/>
      <c r="C884" s="15"/>
      <c r="D884" s="15"/>
      <c r="E884" s="15"/>
      <c r="F884" s="12"/>
      <c r="G884" s="12"/>
      <c r="H884" s="12"/>
      <c r="I884"/>
    </row>
    <row r="885" spans="1:9" ht="12.75">
      <c r="A885" s="15"/>
      <c r="B885" s="15"/>
      <c r="C885" s="15"/>
      <c r="D885" s="15"/>
      <c r="E885" s="15"/>
      <c r="F885" s="12"/>
      <c r="G885" s="12"/>
      <c r="H885" s="12"/>
      <c r="I885"/>
    </row>
    <row r="886" spans="1:9" ht="12.75">
      <c r="A886" s="15"/>
      <c r="B886" s="15"/>
      <c r="C886" s="15"/>
      <c r="D886" s="15"/>
      <c r="E886" s="15"/>
      <c r="F886" s="12"/>
      <c r="G886" s="12"/>
      <c r="H886" s="12"/>
      <c r="I886"/>
    </row>
    <row r="887" spans="1:9" ht="12.75">
      <c r="A887" s="15"/>
      <c r="B887" s="15"/>
      <c r="C887" s="15"/>
      <c r="D887" s="15"/>
      <c r="E887" s="15"/>
      <c r="F887" s="12"/>
      <c r="G887" s="12"/>
      <c r="H887" s="12"/>
      <c r="I887"/>
    </row>
    <row r="888" spans="1:9" ht="12.75">
      <c r="A888" s="15"/>
      <c r="B888" s="15"/>
      <c r="C888" s="15"/>
      <c r="D888" s="15"/>
      <c r="E888" s="15"/>
      <c r="F888" s="12"/>
      <c r="G888" s="12"/>
      <c r="H888" s="12"/>
      <c r="I888"/>
    </row>
    <row r="889" spans="1:9" ht="12.75">
      <c r="A889" s="15"/>
      <c r="B889" s="15"/>
      <c r="C889" s="15"/>
      <c r="D889" s="15"/>
      <c r="E889" s="15"/>
      <c r="F889" s="12"/>
      <c r="G889" s="12"/>
      <c r="H889" s="12"/>
      <c r="I889"/>
    </row>
    <row r="890" spans="1:9" ht="12.75">
      <c r="A890" s="15"/>
      <c r="B890" s="15"/>
      <c r="C890" s="15"/>
      <c r="D890" s="15"/>
      <c r="E890" s="15"/>
      <c r="F890" s="12"/>
      <c r="G890" s="12"/>
      <c r="H890" s="12"/>
      <c r="I890"/>
    </row>
    <row r="891" spans="1:9" ht="12.75">
      <c r="A891" s="15"/>
      <c r="B891" s="15"/>
      <c r="C891" s="15"/>
      <c r="D891" s="15"/>
      <c r="E891" s="15"/>
      <c r="F891" s="12"/>
      <c r="G891" s="12"/>
      <c r="H891" s="12"/>
      <c r="I891"/>
    </row>
    <row r="892" spans="1:9" ht="12.75">
      <c r="A892" s="15"/>
      <c r="B892" s="15"/>
      <c r="C892" s="15"/>
      <c r="D892" s="15"/>
      <c r="E892" s="15"/>
      <c r="F892" s="12"/>
      <c r="G892" s="12"/>
      <c r="H892" s="12"/>
      <c r="I892"/>
    </row>
    <row r="893" spans="1:9" ht="12.75">
      <c r="A893" s="15"/>
      <c r="B893" s="15"/>
      <c r="C893" s="15"/>
      <c r="D893" s="15"/>
      <c r="E893" s="15"/>
      <c r="F893" s="12"/>
      <c r="G893" s="12"/>
      <c r="H893" s="12"/>
      <c r="I893"/>
    </row>
    <row r="894" spans="1:9" ht="12.75">
      <c r="A894" s="15"/>
      <c r="B894" s="15"/>
      <c r="C894" s="15"/>
      <c r="D894" s="15"/>
      <c r="E894" s="15"/>
      <c r="F894" s="12"/>
      <c r="G894" s="12"/>
      <c r="H894" s="12"/>
      <c r="I894"/>
    </row>
    <row r="895" spans="1:9" ht="12.75">
      <c r="A895" s="15"/>
      <c r="B895" s="15"/>
      <c r="C895" s="15"/>
      <c r="D895" s="15"/>
      <c r="E895" s="15"/>
      <c r="F895" s="12"/>
      <c r="G895" s="12"/>
      <c r="H895" s="12"/>
      <c r="I895"/>
    </row>
    <row r="896" spans="1:9" ht="12.75">
      <c r="A896" s="15"/>
      <c r="B896" s="15"/>
      <c r="C896" s="15"/>
      <c r="D896" s="15"/>
      <c r="E896" s="15"/>
      <c r="F896" s="12"/>
      <c r="G896" s="12"/>
      <c r="H896" s="12"/>
      <c r="I896"/>
    </row>
    <row r="897" spans="1:9" ht="12.75">
      <c r="A897" s="15"/>
      <c r="B897" s="15"/>
      <c r="C897" s="15"/>
      <c r="D897" s="15"/>
      <c r="E897" s="15"/>
      <c r="F897" s="12"/>
      <c r="G897" s="12"/>
      <c r="H897" s="12"/>
      <c r="I897"/>
    </row>
    <row r="898" spans="1:9" ht="12.75">
      <c r="A898" s="15"/>
      <c r="B898" s="15"/>
      <c r="C898" s="15"/>
      <c r="D898" s="15"/>
      <c r="E898" s="15"/>
      <c r="F898" s="12"/>
      <c r="G898" s="12"/>
      <c r="H898" s="12"/>
      <c r="I898"/>
    </row>
    <row r="899" spans="1:9" ht="12.75">
      <c r="A899" s="15"/>
      <c r="B899" s="15"/>
      <c r="C899" s="15"/>
      <c r="D899" s="15"/>
      <c r="E899" s="15"/>
      <c r="F899" s="12"/>
      <c r="G899" s="12"/>
      <c r="H899" s="12"/>
      <c r="I899"/>
    </row>
    <row r="900" spans="1:9" ht="12.75">
      <c r="A900" s="15"/>
      <c r="B900" s="15"/>
      <c r="C900" s="15"/>
      <c r="D900" s="15"/>
      <c r="E900" s="15"/>
      <c r="F900" s="12"/>
      <c r="G900" s="12"/>
      <c r="H900" s="12"/>
      <c r="I900"/>
    </row>
    <row r="901" spans="1:9" ht="12.75">
      <c r="A901" s="15"/>
      <c r="B901" s="15"/>
      <c r="C901" s="15"/>
      <c r="D901" s="15"/>
      <c r="E901" s="15"/>
      <c r="F901" s="12"/>
      <c r="G901" s="12"/>
      <c r="H901" s="12"/>
      <c r="I901"/>
    </row>
    <row r="902" spans="1:9" ht="12.75">
      <c r="A902" s="15"/>
      <c r="B902" s="15"/>
      <c r="C902" s="15"/>
      <c r="D902" s="15"/>
      <c r="E902" s="15"/>
      <c r="F902" s="12"/>
      <c r="G902" s="12"/>
      <c r="H902" s="12"/>
      <c r="I902"/>
    </row>
    <row r="903" spans="1:9" ht="12.75">
      <c r="A903" s="15"/>
      <c r="B903" s="15"/>
      <c r="C903" s="15"/>
      <c r="D903" s="15"/>
      <c r="E903" s="15"/>
      <c r="F903" s="12"/>
      <c r="G903" s="12"/>
      <c r="H903" s="12"/>
      <c r="I903"/>
    </row>
    <row r="904" spans="1:9" ht="12.75">
      <c r="A904" s="15"/>
      <c r="B904" s="15"/>
      <c r="C904" s="15"/>
      <c r="D904" s="15"/>
      <c r="E904" s="15"/>
      <c r="F904" s="12"/>
      <c r="G904" s="12"/>
      <c r="H904" s="12"/>
      <c r="I904"/>
    </row>
    <row r="905" spans="1:9" ht="12.75">
      <c r="A905" s="15"/>
      <c r="B905" s="15"/>
      <c r="C905" s="15"/>
      <c r="D905" s="15"/>
      <c r="E905" s="15"/>
      <c r="F905" s="12"/>
      <c r="G905" s="12"/>
      <c r="H905" s="12"/>
      <c r="I905"/>
    </row>
    <row r="906" spans="1:9" ht="12.75">
      <c r="A906" s="15"/>
      <c r="B906" s="15"/>
      <c r="C906" s="15"/>
      <c r="D906" s="15"/>
      <c r="E906" s="15"/>
      <c r="F906" s="12"/>
      <c r="G906" s="12"/>
      <c r="H906" s="12"/>
      <c r="I906"/>
    </row>
    <row r="907" spans="1:9" ht="12.75">
      <c r="A907" s="15"/>
      <c r="B907" s="15"/>
      <c r="C907" s="15"/>
      <c r="D907" s="15"/>
      <c r="E907" s="15"/>
      <c r="F907" s="12"/>
      <c r="G907" s="12"/>
      <c r="H907" s="12"/>
      <c r="I907"/>
    </row>
    <row r="908" spans="1:9" ht="12.75">
      <c r="A908" s="15"/>
      <c r="B908" s="15"/>
      <c r="C908" s="15"/>
      <c r="D908" s="15"/>
      <c r="E908" s="15"/>
      <c r="F908" s="12"/>
      <c r="G908" s="12"/>
      <c r="H908" s="12"/>
      <c r="I908"/>
    </row>
    <row r="909" spans="1:9" ht="12.75">
      <c r="A909" s="15"/>
      <c r="B909" s="15"/>
      <c r="C909" s="15"/>
      <c r="D909" s="15"/>
      <c r="E909" s="15"/>
      <c r="F909" s="12"/>
      <c r="G909" s="12"/>
      <c r="H909" s="12"/>
      <c r="I909"/>
    </row>
    <row r="910" spans="1:9" ht="12.75">
      <c r="A910" s="15"/>
      <c r="B910" s="15"/>
      <c r="C910" s="15"/>
      <c r="D910" s="15"/>
      <c r="E910" s="15"/>
      <c r="F910" s="12"/>
      <c r="G910" s="12"/>
      <c r="H910" s="12"/>
      <c r="I910"/>
    </row>
    <row r="911" spans="1:9" ht="12.75">
      <c r="A911" s="15"/>
      <c r="B911" s="15"/>
      <c r="C911" s="15"/>
      <c r="D911" s="15"/>
      <c r="E911" s="15"/>
      <c r="F911" s="12"/>
      <c r="G911" s="12"/>
      <c r="H911" s="12"/>
      <c r="I911"/>
    </row>
    <row r="912" spans="1:9" ht="12.75">
      <c r="A912" s="15"/>
      <c r="B912" s="15"/>
      <c r="C912" s="15"/>
      <c r="D912" s="15"/>
      <c r="E912" s="15"/>
      <c r="F912" s="12"/>
      <c r="G912" s="12"/>
      <c r="H912" s="12"/>
      <c r="I912"/>
    </row>
    <row r="913" spans="1:9" ht="12.75">
      <c r="A913" s="15"/>
      <c r="B913" s="15"/>
      <c r="C913" s="15"/>
      <c r="D913" s="15"/>
      <c r="E913" s="15"/>
      <c r="F913" s="12"/>
      <c r="G913" s="12"/>
      <c r="H913" s="12"/>
      <c r="I913"/>
    </row>
    <row r="914" spans="1:9" ht="12.75">
      <c r="A914" s="15"/>
      <c r="B914" s="15"/>
      <c r="C914" s="15"/>
      <c r="D914" s="15"/>
      <c r="E914" s="15"/>
      <c r="F914" s="12"/>
      <c r="G914" s="12"/>
      <c r="H914" s="12"/>
      <c r="I914"/>
    </row>
    <row r="915" spans="1:9" ht="12.75">
      <c r="A915" s="15"/>
      <c r="B915" s="15"/>
      <c r="C915" s="15"/>
      <c r="D915" s="15"/>
      <c r="E915" s="15"/>
      <c r="F915" s="12"/>
      <c r="G915" s="12"/>
      <c r="H915" s="12"/>
      <c r="I915"/>
    </row>
    <row r="916" spans="1:9" ht="12.75">
      <c r="A916" s="15"/>
      <c r="B916" s="15"/>
      <c r="C916" s="15"/>
      <c r="D916" s="15"/>
      <c r="E916" s="15"/>
      <c r="F916" s="12"/>
      <c r="G916" s="12"/>
      <c r="H916" s="12"/>
      <c r="I916"/>
    </row>
    <row r="917" spans="1:9" ht="12.75">
      <c r="A917" s="15"/>
      <c r="B917" s="15"/>
      <c r="C917" s="15"/>
      <c r="D917" s="15"/>
      <c r="E917" s="15"/>
      <c r="F917" s="12"/>
      <c r="G917" s="12"/>
      <c r="H917" s="12"/>
      <c r="I917"/>
    </row>
    <row r="918" spans="1:9" ht="12.75">
      <c r="A918" s="15"/>
      <c r="B918" s="15"/>
      <c r="C918" s="15"/>
      <c r="D918" s="15"/>
      <c r="E918" s="15"/>
      <c r="F918" s="12"/>
      <c r="G918" s="12"/>
      <c r="H918" s="12"/>
      <c r="I918"/>
    </row>
    <row r="919" spans="1:9" ht="12.75">
      <c r="A919" s="15"/>
      <c r="B919" s="15"/>
      <c r="C919" s="15"/>
      <c r="D919" s="15"/>
      <c r="E919" s="15"/>
      <c r="F919" s="12"/>
      <c r="G919" s="12"/>
      <c r="H919" s="12"/>
      <c r="I919"/>
    </row>
    <row r="920" spans="1:9" ht="12.75">
      <c r="A920" s="15"/>
      <c r="B920" s="15"/>
      <c r="C920" s="15"/>
      <c r="D920" s="15"/>
      <c r="E920" s="15"/>
      <c r="F920" s="12"/>
      <c r="G920" s="12"/>
      <c r="H920" s="12"/>
      <c r="I920"/>
    </row>
    <row r="921" spans="1:9" ht="12.75">
      <c r="A921" s="15"/>
      <c r="B921" s="15"/>
      <c r="C921" s="15"/>
      <c r="D921" s="15"/>
      <c r="E921" s="15"/>
      <c r="F921" s="12"/>
      <c r="G921" s="12"/>
      <c r="H921" s="12"/>
      <c r="I921"/>
    </row>
    <row r="922" spans="1:9" ht="12.75">
      <c r="A922" s="15"/>
      <c r="B922" s="15"/>
      <c r="C922" s="15"/>
      <c r="D922" s="15"/>
      <c r="E922" s="15"/>
      <c r="F922" s="12"/>
      <c r="G922" s="12"/>
      <c r="H922" s="12"/>
      <c r="I922"/>
    </row>
    <row r="923" spans="1:9" ht="12.75">
      <c r="A923" s="15"/>
      <c r="B923" s="15"/>
      <c r="C923" s="15"/>
      <c r="D923" s="15"/>
      <c r="E923" s="15"/>
      <c r="F923" s="12"/>
      <c r="G923" s="12"/>
      <c r="H923" s="12"/>
      <c r="I923"/>
    </row>
    <row r="924" spans="1:9" ht="12.75">
      <c r="A924" s="15"/>
      <c r="B924" s="15"/>
      <c r="C924" s="15"/>
      <c r="D924" s="15"/>
      <c r="E924" s="15"/>
      <c r="F924" s="12"/>
      <c r="G924" s="12"/>
      <c r="H924" s="12"/>
      <c r="I924"/>
    </row>
    <row r="925" spans="1:9" ht="12.75">
      <c r="A925" s="15"/>
      <c r="B925" s="15"/>
      <c r="C925" s="15"/>
      <c r="D925" s="15"/>
      <c r="E925" s="15"/>
      <c r="F925" s="12"/>
      <c r="G925" s="12"/>
      <c r="H925" s="12"/>
      <c r="I925"/>
    </row>
    <row r="926" spans="1:9" ht="12.75">
      <c r="A926" s="15"/>
      <c r="B926" s="15"/>
      <c r="C926" s="15"/>
      <c r="D926" s="15"/>
      <c r="E926" s="15"/>
      <c r="F926" s="12"/>
      <c r="G926" s="12"/>
      <c r="H926" s="12"/>
      <c r="I926"/>
    </row>
    <row r="927" spans="1:9" ht="12.75">
      <c r="A927" s="15"/>
      <c r="B927" s="15"/>
      <c r="C927" s="15"/>
      <c r="D927" s="15"/>
      <c r="E927" s="15"/>
      <c r="F927" s="12"/>
      <c r="G927" s="12"/>
      <c r="H927" s="12"/>
      <c r="I927"/>
    </row>
    <row r="928" spans="1:9" ht="12.75">
      <c r="A928" s="15"/>
      <c r="B928" s="15"/>
      <c r="C928" s="15"/>
      <c r="D928" s="15"/>
      <c r="E928" s="15"/>
      <c r="F928" s="12"/>
      <c r="G928" s="12"/>
      <c r="H928" s="12"/>
      <c r="I928"/>
    </row>
    <row r="929" spans="1:9" ht="12.75">
      <c r="A929" s="15"/>
      <c r="B929" s="15"/>
      <c r="C929" s="15"/>
      <c r="D929" s="15"/>
      <c r="E929" s="15"/>
      <c r="F929" s="12"/>
      <c r="G929" s="12"/>
      <c r="H929" s="12"/>
      <c r="I929"/>
    </row>
    <row r="930" spans="1:9" ht="12.75">
      <c r="A930" s="15"/>
      <c r="B930" s="15"/>
      <c r="C930" s="15"/>
      <c r="D930" s="15"/>
      <c r="E930" s="15"/>
      <c r="F930" s="12"/>
      <c r="G930" s="12"/>
      <c r="H930" s="12"/>
      <c r="I930"/>
    </row>
    <row r="931" spans="1:9" ht="12.75">
      <c r="A931" s="15"/>
      <c r="B931" s="15"/>
      <c r="C931" s="15"/>
      <c r="D931" s="15"/>
      <c r="E931" s="15"/>
      <c r="F931" s="12"/>
      <c r="G931" s="12"/>
      <c r="H931" s="12"/>
      <c r="I931"/>
    </row>
    <row r="932" spans="1:9" ht="12.75">
      <c r="A932" s="15"/>
      <c r="B932" s="15"/>
      <c r="C932" s="15"/>
      <c r="D932" s="15"/>
      <c r="E932" s="15"/>
      <c r="F932" s="12"/>
      <c r="G932" s="12"/>
      <c r="H932" s="12"/>
      <c r="I932"/>
    </row>
    <row r="933" spans="1:9" ht="12.75">
      <c r="A933" s="15"/>
      <c r="B933" s="15"/>
      <c r="C933" s="15"/>
      <c r="D933" s="15"/>
      <c r="E933" s="15"/>
      <c r="F933" s="12"/>
      <c r="G933" s="12"/>
      <c r="H933" s="12"/>
      <c r="I933"/>
    </row>
    <row r="934" spans="1:9" ht="12.75">
      <c r="A934" s="15"/>
      <c r="B934" s="15"/>
      <c r="C934" s="15"/>
      <c r="D934" s="15"/>
      <c r="E934" s="15"/>
      <c r="F934" s="12"/>
      <c r="G934" s="12"/>
      <c r="H934" s="12"/>
      <c r="I934"/>
    </row>
    <row r="935" spans="1:9" ht="12.75">
      <c r="A935" s="15"/>
      <c r="B935" s="15"/>
      <c r="C935" s="15"/>
      <c r="D935" s="15"/>
      <c r="E935" s="15"/>
      <c r="F935" s="12"/>
      <c r="G935" s="12"/>
      <c r="H935" s="12"/>
      <c r="I935"/>
    </row>
    <row r="936" spans="1:9" ht="12.75">
      <c r="A936" s="15"/>
      <c r="B936" s="15"/>
      <c r="C936" s="15"/>
      <c r="D936" s="15"/>
      <c r="E936" s="15"/>
      <c r="F936" s="12"/>
      <c r="G936" s="12"/>
      <c r="H936" s="12"/>
      <c r="I936"/>
    </row>
    <row r="937" spans="1:9" ht="12.75">
      <c r="A937" s="15"/>
      <c r="B937" s="15"/>
      <c r="C937" s="15"/>
      <c r="D937" s="15"/>
      <c r="E937" s="15"/>
      <c r="F937" s="12"/>
      <c r="G937" s="12"/>
      <c r="H937" s="12"/>
      <c r="I937"/>
    </row>
    <row r="938" spans="1:9" ht="12.75">
      <c r="A938" s="15"/>
      <c r="B938" s="15"/>
      <c r="C938" s="15"/>
      <c r="D938" s="15"/>
      <c r="E938" s="15"/>
      <c r="F938" s="12"/>
      <c r="G938" s="12"/>
      <c r="H938" s="12"/>
      <c r="I938"/>
    </row>
    <row r="939" spans="1:9" ht="12.75">
      <c r="A939" s="15"/>
      <c r="B939" s="15"/>
      <c r="C939" s="15"/>
      <c r="D939" s="15"/>
      <c r="E939" s="15"/>
      <c r="F939" s="12"/>
      <c r="G939" s="12"/>
      <c r="H939" s="12"/>
      <c r="I939"/>
    </row>
    <row r="940" spans="1:9" ht="12.75">
      <c r="A940" s="15"/>
      <c r="B940" s="15"/>
      <c r="C940" s="15"/>
      <c r="D940" s="15"/>
      <c r="E940" s="15"/>
      <c r="F940" s="12"/>
      <c r="G940" s="12"/>
      <c r="H940" s="12"/>
      <c r="I940"/>
    </row>
    <row r="941" spans="1:9" ht="12.75">
      <c r="A941" s="15"/>
      <c r="B941" s="15"/>
      <c r="C941" s="15"/>
      <c r="D941" s="15"/>
      <c r="E941" s="15"/>
      <c r="F941" s="12"/>
      <c r="G941" s="12"/>
      <c r="H941" s="12"/>
      <c r="I941"/>
    </row>
    <row r="942" spans="1:9" ht="12.75">
      <c r="A942" s="15"/>
      <c r="B942" s="15"/>
      <c r="C942" s="15"/>
      <c r="D942" s="15"/>
      <c r="E942" s="15"/>
      <c r="F942" s="12"/>
      <c r="G942" s="12"/>
      <c r="H942" s="12"/>
      <c r="I942"/>
    </row>
    <row r="943" spans="1:9" ht="12.75">
      <c r="A943" s="15"/>
      <c r="B943" s="15"/>
      <c r="C943" s="15"/>
      <c r="D943" s="15"/>
      <c r="E943" s="15"/>
      <c r="F943" s="12"/>
      <c r="G943" s="12"/>
      <c r="H943" s="12"/>
      <c r="I943"/>
    </row>
    <row r="944" spans="1:9" ht="12.75">
      <c r="A944" s="15"/>
      <c r="B944" s="15"/>
      <c r="C944" s="15"/>
      <c r="D944" s="15"/>
      <c r="E944" s="15"/>
      <c r="F944" s="12"/>
      <c r="G944" s="12"/>
      <c r="H944" s="12"/>
      <c r="I944"/>
    </row>
    <row r="945" spans="1:9" ht="12.75">
      <c r="A945" s="15"/>
      <c r="B945" s="15"/>
      <c r="C945" s="15"/>
      <c r="D945" s="15"/>
      <c r="E945" s="15"/>
      <c r="F945" s="12"/>
      <c r="G945" s="12"/>
      <c r="H945" s="12"/>
      <c r="I945"/>
    </row>
    <row r="946" spans="1:9" ht="12.75">
      <c r="A946" s="15"/>
      <c r="B946" s="15"/>
      <c r="C946" s="15"/>
      <c r="D946" s="15"/>
      <c r="E946" s="15"/>
      <c r="F946" s="12"/>
      <c r="G946" s="12"/>
      <c r="H946" s="12"/>
      <c r="I946"/>
    </row>
    <row r="947" spans="1:9" ht="12.75">
      <c r="A947" s="15"/>
      <c r="B947" s="15"/>
      <c r="C947" s="15"/>
      <c r="D947" s="15"/>
      <c r="E947" s="15"/>
      <c r="F947" s="12"/>
      <c r="G947" s="12"/>
      <c r="H947" s="12"/>
      <c r="I947"/>
    </row>
    <row r="948" spans="1:9" ht="12.75">
      <c r="A948" s="15"/>
      <c r="B948" s="15"/>
      <c r="C948" s="15"/>
      <c r="D948" s="15"/>
      <c r="E948" s="15"/>
      <c r="F948" s="12"/>
      <c r="G948" s="12"/>
      <c r="H948" s="12"/>
      <c r="I948"/>
    </row>
    <row r="949" spans="1:9" ht="12.75">
      <c r="A949" s="15"/>
      <c r="B949" s="15"/>
      <c r="C949" s="15"/>
      <c r="D949" s="15"/>
      <c r="E949" s="15"/>
      <c r="F949" s="12"/>
      <c r="G949" s="12"/>
      <c r="H949" s="12"/>
      <c r="I949"/>
    </row>
    <row r="950" spans="1:9" ht="12.75">
      <c r="A950" s="15"/>
      <c r="B950" s="15"/>
      <c r="C950" s="15"/>
      <c r="D950" s="15"/>
      <c r="E950" s="15"/>
      <c r="F950" s="12"/>
      <c r="G950" s="12"/>
      <c r="H950" s="12"/>
      <c r="I950"/>
    </row>
    <row r="951" spans="1:9" ht="12.75">
      <c r="A951" s="15"/>
      <c r="B951" s="15"/>
      <c r="C951" s="15"/>
      <c r="D951" s="15"/>
      <c r="E951" s="15"/>
      <c r="F951" s="12"/>
      <c r="G951" s="12"/>
      <c r="H951" s="12"/>
      <c r="I951"/>
    </row>
    <row r="952" spans="1:9" ht="12.75">
      <c r="A952" s="15"/>
      <c r="B952" s="15"/>
      <c r="C952" s="15"/>
      <c r="D952" s="15"/>
      <c r="E952" s="15"/>
      <c r="F952" s="12"/>
      <c r="G952" s="12"/>
      <c r="H952" s="12"/>
      <c r="I952"/>
    </row>
    <row r="953" spans="1:9" ht="12.75">
      <c r="A953" s="15"/>
      <c r="B953" s="15"/>
      <c r="C953" s="15"/>
      <c r="D953" s="15"/>
      <c r="E953" s="15"/>
      <c r="F953" s="12"/>
      <c r="G953" s="12"/>
      <c r="H953" s="12"/>
      <c r="I953"/>
    </row>
    <row r="954" spans="1:9" ht="12.75">
      <c r="A954" s="15"/>
      <c r="B954" s="15"/>
      <c r="C954" s="15"/>
      <c r="D954" s="15"/>
      <c r="E954" s="15"/>
      <c r="F954" s="12"/>
      <c r="G954" s="12"/>
      <c r="H954" s="12"/>
      <c r="I954"/>
    </row>
    <row r="955" spans="1:9" ht="12.75">
      <c r="A955" s="15"/>
      <c r="B955" s="15"/>
      <c r="C955" s="15"/>
      <c r="D955" s="15"/>
      <c r="E955" s="15"/>
      <c r="F955" s="12"/>
      <c r="G955" s="12"/>
      <c r="H955" s="12"/>
      <c r="I955"/>
    </row>
    <row r="956" spans="1:9" ht="12.75">
      <c r="A956" s="15"/>
      <c r="B956" s="15"/>
      <c r="C956" s="15"/>
      <c r="D956" s="15"/>
      <c r="E956" s="15"/>
      <c r="F956" s="12"/>
      <c r="G956" s="12"/>
      <c r="H956" s="12"/>
      <c r="I956"/>
    </row>
    <row r="957" spans="1:9" ht="12.75">
      <c r="A957" s="15"/>
      <c r="B957" s="15"/>
      <c r="C957" s="15"/>
      <c r="D957" s="15"/>
      <c r="E957" s="15"/>
      <c r="F957" s="12"/>
      <c r="G957" s="12"/>
      <c r="H957" s="12"/>
      <c r="I957"/>
    </row>
    <row r="958" spans="1:9" ht="12.75">
      <c r="A958" s="15"/>
      <c r="B958" s="15"/>
      <c r="C958" s="15"/>
      <c r="D958" s="15"/>
      <c r="E958" s="15"/>
      <c r="F958" s="12"/>
      <c r="G958" s="12"/>
      <c r="H958" s="12"/>
      <c r="I958"/>
    </row>
    <row r="959" spans="1:9" ht="12.75">
      <c r="A959" s="15"/>
      <c r="B959" s="15"/>
      <c r="C959" s="15"/>
      <c r="D959" s="15"/>
      <c r="E959" s="15"/>
      <c r="F959" s="12"/>
      <c r="G959" s="12"/>
      <c r="H959" s="12"/>
      <c r="I959"/>
    </row>
    <row r="960" spans="1:9" ht="12.75">
      <c r="A960" s="15"/>
      <c r="B960" s="15"/>
      <c r="C960" s="15"/>
      <c r="D960" s="15"/>
      <c r="E960" s="15"/>
      <c r="F960" s="12"/>
      <c r="G960" s="12"/>
      <c r="H960" s="12"/>
      <c r="I960"/>
    </row>
    <row r="961" spans="1:9" ht="12.75">
      <c r="A961" s="15"/>
      <c r="B961" s="15"/>
      <c r="C961" s="15"/>
      <c r="D961" s="15"/>
      <c r="E961" s="15"/>
      <c r="F961" s="12"/>
      <c r="G961" s="12"/>
      <c r="H961" s="12"/>
      <c r="I961"/>
    </row>
    <row r="962" spans="1:9" ht="12.75">
      <c r="A962" s="15"/>
      <c r="B962" s="15"/>
      <c r="C962" s="15"/>
      <c r="D962" s="15"/>
      <c r="E962" s="15"/>
      <c r="F962" s="12"/>
      <c r="G962" s="12"/>
      <c r="H962" s="12"/>
      <c r="I962"/>
    </row>
    <row r="963" spans="1:9" ht="12.75">
      <c r="A963" s="15"/>
      <c r="B963" s="15"/>
      <c r="C963" s="15"/>
      <c r="D963" s="15"/>
      <c r="E963" s="15"/>
      <c r="F963" s="12"/>
      <c r="G963" s="12"/>
      <c r="H963" s="12"/>
      <c r="I963"/>
    </row>
    <row r="964" spans="1:9" ht="12.75">
      <c r="A964" s="15"/>
      <c r="B964" s="15"/>
      <c r="C964" s="15"/>
      <c r="D964" s="15"/>
      <c r="E964" s="15"/>
      <c r="F964" s="12"/>
      <c r="G964" s="12"/>
      <c r="H964" s="12"/>
      <c r="I964"/>
    </row>
    <row r="965" spans="1:9" ht="12.75">
      <c r="A965" s="15"/>
      <c r="B965" s="15"/>
      <c r="C965" s="15"/>
      <c r="D965" s="15"/>
      <c r="E965" s="15"/>
      <c r="F965" s="12"/>
      <c r="G965" s="12"/>
      <c r="H965" s="12"/>
      <c r="I965"/>
    </row>
    <row r="966" spans="1:9" ht="12.75">
      <c r="A966" s="15"/>
      <c r="B966" s="15"/>
      <c r="C966" s="15"/>
      <c r="D966" s="15"/>
      <c r="E966" s="15"/>
      <c r="F966" s="12"/>
      <c r="G966" s="12"/>
      <c r="H966" s="12"/>
      <c r="I966"/>
    </row>
    <row r="967" spans="1:9" ht="12.75">
      <c r="A967" s="15"/>
      <c r="B967" s="15"/>
      <c r="C967" s="15"/>
      <c r="D967" s="15"/>
      <c r="E967" s="15"/>
      <c r="F967" s="12"/>
      <c r="G967" s="12"/>
      <c r="H967" s="12"/>
      <c r="I967"/>
    </row>
    <row r="968" spans="1:9" ht="12.75">
      <c r="A968" s="15"/>
      <c r="B968" s="15"/>
      <c r="C968" s="15"/>
      <c r="D968" s="15"/>
      <c r="E968" s="15"/>
      <c r="F968" s="12"/>
      <c r="G968" s="12"/>
      <c r="H968" s="12"/>
      <c r="I968"/>
    </row>
    <row r="969" spans="1:9" ht="12.75">
      <c r="A969" s="15"/>
      <c r="B969" s="15"/>
      <c r="C969" s="15"/>
      <c r="D969" s="15"/>
      <c r="E969" s="15"/>
      <c r="F969" s="12"/>
      <c r="G969" s="12"/>
      <c r="H969" s="12"/>
      <c r="I969"/>
    </row>
    <row r="970" spans="1:9" ht="12.75">
      <c r="A970" s="15"/>
      <c r="B970" s="15"/>
      <c r="C970" s="15"/>
      <c r="D970" s="15"/>
      <c r="E970" s="15"/>
      <c r="F970" s="12"/>
      <c r="G970" s="12"/>
      <c r="H970" s="12"/>
      <c r="I970"/>
    </row>
    <row r="971" spans="1:9" ht="12.75">
      <c r="A971" s="15"/>
      <c r="B971" s="15"/>
      <c r="C971" s="15"/>
      <c r="D971" s="15"/>
      <c r="E971" s="15"/>
      <c r="F971" s="12"/>
      <c r="G971" s="12"/>
      <c r="H971" s="12"/>
      <c r="I971"/>
    </row>
    <row r="972" spans="1:9" ht="12.75">
      <c r="A972" s="15"/>
      <c r="B972" s="15"/>
      <c r="C972" s="15"/>
      <c r="D972" s="15"/>
      <c r="E972" s="15"/>
      <c r="F972" s="12"/>
      <c r="G972" s="12"/>
      <c r="H972" s="12"/>
      <c r="I972"/>
    </row>
    <row r="973" spans="1:9" ht="12.75">
      <c r="A973" s="15"/>
      <c r="B973" s="15"/>
      <c r="C973" s="15"/>
      <c r="D973" s="15"/>
      <c r="E973" s="15"/>
      <c r="F973" s="12"/>
      <c r="G973" s="12"/>
      <c r="H973" s="12"/>
      <c r="I973"/>
    </row>
    <row r="974" spans="1:9" ht="12.75">
      <c r="A974" s="15"/>
      <c r="B974" s="15"/>
      <c r="C974" s="15"/>
      <c r="D974" s="15"/>
      <c r="E974" s="15"/>
      <c r="F974" s="12"/>
      <c r="G974" s="12"/>
      <c r="H974" s="12"/>
      <c r="I974"/>
    </row>
    <row r="975" spans="1:9" ht="12.75">
      <c r="A975" s="15"/>
      <c r="B975" s="15"/>
      <c r="C975" s="15"/>
      <c r="D975" s="15"/>
      <c r="E975" s="15"/>
      <c r="F975" s="12"/>
      <c r="G975" s="12"/>
      <c r="H975" s="12"/>
      <c r="I975"/>
    </row>
    <row r="976" spans="1:9" ht="12.75">
      <c r="A976" s="15"/>
      <c r="B976" s="15"/>
      <c r="C976" s="15"/>
      <c r="D976" s="15"/>
      <c r="E976" s="15"/>
      <c r="F976" s="12"/>
      <c r="G976" s="12"/>
      <c r="H976" s="12"/>
      <c r="I976"/>
    </row>
    <row r="977" spans="1:9" ht="12.75">
      <c r="A977" s="15"/>
      <c r="B977" s="15"/>
      <c r="C977" s="15"/>
      <c r="D977" s="15"/>
      <c r="E977" s="15"/>
      <c r="F977" s="12"/>
      <c r="G977" s="12"/>
      <c r="H977" s="12"/>
      <c r="I977"/>
    </row>
    <row r="978" spans="1:9" ht="12.75">
      <c r="A978" s="15"/>
      <c r="B978" s="15"/>
      <c r="C978" s="15"/>
      <c r="D978" s="15"/>
      <c r="E978" s="15"/>
      <c r="F978" s="12"/>
      <c r="G978" s="12"/>
      <c r="H978" s="12"/>
      <c r="I978"/>
    </row>
    <row r="979" spans="1:9" ht="12.75">
      <c r="A979" s="15"/>
      <c r="B979" s="15"/>
      <c r="C979" s="15"/>
      <c r="D979" s="15"/>
      <c r="E979" s="15"/>
      <c r="F979" s="12"/>
      <c r="G979" s="12"/>
      <c r="H979" s="12"/>
      <c r="I979"/>
    </row>
    <row r="980" spans="1:9" ht="12.75">
      <c r="A980" s="15"/>
      <c r="B980" s="15"/>
      <c r="C980" s="15"/>
      <c r="D980" s="15"/>
      <c r="E980" s="15"/>
      <c r="F980" s="12"/>
      <c r="G980" s="12"/>
      <c r="H980" s="12"/>
      <c r="I980"/>
    </row>
    <row r="981" spans="1:9" ht="12.75">
      <c r="A981" s="15"/>
      <c r="B981" s="15"/>
      <c r="C981" s="15"/>
      <c r="D981" s="15"/>
      <c r="E981" s="15"/>
      <c r="F981" s="12"/>
      <c r="G981" s="12"/>
      <c r="H981" s="12"/>
      <c r="I981"/>
    </row>
    <row r="982" spans="1:9" ht="12.75">
      <c r="A982" s="15"/>
      <c r="B982" s="15"/>
      <c r="C982" s="15"/>
      <c r="D982" s="15"/>
      <c r="E982" s="15"/>
      <c r="F982" s="12"/>
      <c r="G982" s="12"/>
      <c r="H982" s="12"/>
      <c r="I982"/>
    </row>
    <row r="983" spans="1:9" ht="12.75">
      <c r="A983" s="15"/>
      <c r="B983" s="15"/>
      <c r="C983" s="15"/>
      <c r="D983" s="15"/>
      <c r="E983" s="15"/>
      <c r="F983" s="12"/>
      <c r="G983" s="12"/>
      <c r="H983" s="12"/>
      <c r="I983"/>
    </row>
    <row r="984" spans="1:9" ht="12.75">
      <c r="A984" s="15"/>
      <c r="B984" s="15"/>
      <c r="C984" s="15"/>
      <c r="D984" s="15"/>
      <c r="E984" s="15"/>
      <c r="F984" s="12"/>
      <c r="G984" s="12"/>
      <c r="H984" s="12"/>
      <c r="I984"/>
    </row>
    <row r="985" spans="1:9" ht="12.75">
      <c r="A985" s="15"/>
      <c r="B985" s="15"/>
      <c r="C985" s="15"/>
      <c r="D985" s="15"/>
      <c r="E985" s="15"/>
      <c r="F985" s="12"/>
      <c r="G985" s="12"/>
      <c r="H985" s="12"/>
      <c r="I985"/>
    </row>
    <row r="986" spans="1:9" ht="12.75">
      <c r="A986" s="15"/>
      <c r="B986" s="15"/>
      <c r="C986" s="15"/>
      <c r="D986" s="15"/>
      <c r="E986" s="15"/>
      <c r="F986" s="12"/>
      <c r="G986" s="12"/>
      <c r="H986" s="12"/>
      <c r="I986"/>
    </row>
    <row r="987" spans="1:9" ht="12.75">
      <c r="A987" s="15"/>
      <c r="B987" s="15"/>
      <c r="C987" s="15"/>
      <c r="D987" s="15"/>
      <c r="E987" s="15"/>
      <c r="F987" s="12"/>
      <c r="G987" s="12"/>
      <c r="H987" s="12"/>
      <c r="I987"/>
    </row>
    <row r="988" spans="1:9" ht="12.75">
      <c r="A988" s="15"/>
      <c r="B988" s="15"/>
      <c r="C988" s="15"/>
      <c r="D988" s="15"/>
      <c r="E988" s="15"/>
      <c r="F988" s="12"/>
      <c r="G988" s="12"/>
      <c r="H988" s="12"/>
      <c r="I988"/>
    </row>
    <row r="989" spans="1:9" ht="12.75">
      <c r="A989" s="15"/>
      <c r="B989" s="15"/>
      <c r="C989" s="15"/>
      <c r="D989" s="15"/>
      <c r="E989" s="15"/>
      <c r="F989" s="12"/>
      <c r="G989" s="12"/>
      <c r="H989" s="12"/>
      <c r="I989"/>
    </row>
    <row r="990" spans="1:9" ht="12.75">
      <c r="A990" s="15"/>
      <c r="B990" s="15"/>
      <c r="C990" s="15"/>
      <c r="D990" s="15"/>
      <c r="E990" s="15"/>
      <c r="F990" s="12"/>
      <c r="G990" s="12"/>
      <c r="H990" s="12"/>
      <c r="I990"/>
    </row>
    <row r="991" spans="1:9" ht="12.75">
      <c r="A991" s="15"/>
      <c r="B991" s="15"/>
      <c r="C991" s="15"/>
      <c r="D991" s="15"/>
      <c r="E991" s="15"/>
      <c r="F991" s="12"/>
      <c r="G991" s="12"/>
      <c r="H991" s="12"/>
      <c r="I991"/>
    </row>
    <row r="992" spans="1:9" ht="12.75">
      <c r="A992" s="15"/>
      <c r="B992" s="15"/>
      <c r="C992" s="15"/>
      <c r="D992" s="15"/>
      <c r="E992" s="15"/>
      <c r="F992" s="12"/>
      <c r="G992" s="12"/>
      <c r="H992" s="12"/>
      <c r="I992"/>
    </row>
    <row r="993" spans="1:9" ht="12.75">
      <c r="A993" s="15"/>
      <c r="B993" s="15"/>
      <c r="C993" s="15"/>
      <c r="D993" s="15"/>
      <c r="E993" s="15"/>
      <c r="F993" s="12"/>
      <c r="G993" s="12"/>
      <c r="H993" s="12"/>
      <c r="I993"/>
    </row>
    <row r="994" spans="1:9" ht="12.75">
      <c r="A994" s="15"/>
      <c r="B994" s="15"/>
      <c r="C994" s="15"/>
      <c r="D994" s="15"/>
      <c r="E994" s="15"/>
      <c r="F994" s="12"/>
      <c r="G994" s="12"/>
      <c r="H994" s="12"/>
      <c r="I994"/>
    </row>
    <row r="995" spans="1:9" ht="12.75">
      <c r="A995" s="15"/>
      <c r="B995" s="15"/>
      <c r="C995" s="15"/>
      <c r="D995" s="15"/>
      <c r="E995" s="15"/>
      <c r="F995" s="12"/>
      <c r="G995" s="12"/>
      <c r="H995" s="12"/>
      <c r="I995"/>
    </row>
    <row r="996" spans="1:9" ht="12.75">
      <c r="A996" s="15"/>
      <c r="B996" s="15"/>
      <c r="C996" s="15"/>
      <c r="D996" s="15"/>
      <c r="E996" s="15"/>
      <c r="F996" s="12"/>
      <c r="G996" s="12"/>
      <c r="H996" s="12"/>
      <c r="I996"/>
    </row>
    <row r="997" spans="1:9" ht="12.75">
      <c r="A997" s="15"/>
      <c r="B997" s="15"/>
      <c r="C997" s="15"/>
      <c r="D997" s="15"/>
      <c r="E997" s="15"/>
      <c r="F997" s="12"/>
      <c r="G997" s="12"/>
      <c r="H997" s="12"/>
      <c r="I997"/>
    </row>
    <row r="998" spans="1:9" ht="12.75">
      <c r="A998" s="15"/>
      <c r="B998" s="15"/>
      <c r="C998" s="15"/>
      <c r="D998" s="15"/>
      <c r="E998" s="15"/>
      <c r="F998" s="12"/>
      <c r="G998" s="12"/>
      <c r="H998" s="12"/>
      <c r="I998"/>
    </row>
    <row r="999" spans="1:9" ht="12.75">
      <c r="A999" s="15"/>
      <c r="B999" s="15"/>
      <c r="C999" s="15"/>
      <c r="D999" s="15"/>
      <c r="E999" s="15"/>
      <c r="F999" s="12"/>
      <c r="G999" s="12"/>
      <c r="H999" s="12"/>
      <c r="I999"/>
    </row>
    <row r="1000" spans="1:9" ht="12.75">
      <c r="A1000" s="15"/>
      <c r="B1000" s="15"/>
      <c r="C1000" s="15"/>
      <c r="D1000" s="15"/>
      <c r="E1000" s="15"/>
      <c r="F1000" s="12"/>
      <c r="G1000" s="12"/>
      <c r="H1000" s="12"/>
      <c r="I1000"/>
    </row>
    <row r="1001" spans="1:9" ht="12.75">
      <c r="A1001" s="15"/>
      <c r="B1001" s="15"/>
      <c r="C1001" s="15"/>
      <c r="D1001" s="15"/>
      <c r="E1001" s="15"/>
      <c r="F1001" s="12"/>
      <c r="G1001" s="12"/>
      <c r="H1001" s="12"/>
      <c r="I1001"/>
    </row>
    <row r="1002" spans="1:9" ht="12.75">
      <c r="A1002" s="15"/>
      <c r="B1002" s="15"/>
      <c r="C1002" s="15"/>
      <c r="D1002" s="15"/>
      <c r="E1002" s="15"/>
      <c r="F1002" s="12"/>
      <c r="G1002" s="12"/>
      <c r="H1002" s="12"/>
      <c r="I1002"/>
    </row>
    <row r="1003" spans="1:9" ht="12.75">
      <c r="A1003" s="15"/>
      <c r="B1003" s="15"/>
      <c r="C1003" s="15"/>
      <c r="D1003" s="15"/>
      <c r="E1003" s="15"/>
      <c r="F1003" s="12"/>
      <c r="G1003" s="12"/>
      <c r="H1003" s="12"/>
      <c r="I1003"/>
    </row>
    <row r="1004" spans="1:9" ht="12.75">
      <c r="A1004" s="15"/>
      <c r="B1004" s="15"/>
      <c r="C1004" s="15"/>
      <c r="D1004" s="15"/>
      <c r="E1004" s="15"/>
      <c r="F1004" s="12"/>
      <c r="G1004" s="12"/>
      <c r="H1004" s="12"/>
      <c r="I1004"/>
    </row>
    <row r="1005" spans="1:9" ht="12.75">
      <c r="A1005" s="15"/>
      <c r="B1005" s="15"/>
      <c r="C1005" s="15"/>
      <c r="D1005" s="15"/>
      <c r="E1005" s="15"/>
      <c r="F1005" s="12"/>
      <c r="G1005" s="12"/>
      <c r="H1005" s="12"/>
      <c r="I1005"/>
    </row>
    <row r="1006" spans="1:9" ht="12.75">
      <c r="A1006" s="15"/>
      <c r="B1006" s="15"/>
      <c r="C1006" s="15"/>
      <c r="D1006" s="15"/>
      <c r="E1006" s="15"/>
      <c r="F1006" s="12"/>
      <c r="G1006" s="12"/>
      <c r="H1006" s="12"/>
      <c r="I1006"/>
    </row>
    <row r="1007" spans="1:9" ht="12.75">
      <c r="A1007" s="15"/>
      <c r="B1007" s="15"/>
      <c r="C1007" s="15"/>
      <c r="D1007" s="15"/>
      <c r="E1007" s="15"/>
      <c r="F1007" s="12"/>
      <c r="G1007" s="12"/>
      <c r="H1007" s="12"/>
      <c r="I1007"/>
    </row>
    <row r="1008" spans="1:9" ht="12.75">
      <c r="A1008" s="15"/>
      <c r="B1008" s="15"/>
      <c r="C1008" s="15"/>
      <c r="D1008" s="15"/>
      <c r="E1008" s="15"/>
      <c r="F1008" s="12"/>
      <c r="G1008" s="12"/>
      <c r="H1008" s="12"/>
      <c r="I1008"/>
    </row>
    <row r="1009" spans="1:9" ht="12.75">
      <c r="A1009" s="15"/>
      <c r="B1009" s="15"/>
      <c r="C1009" s="15"/>
      <c r="D1009" s="15"/>
      <c r="E1009" s="15"/>
      <c r="F1009" s="12"/>
      <c r="G1009" s="12"/>
      <c r="H1009" s="12"/>
      <c r="I1009"/>
    </row>
    <row r="1010" spans="1:9" ht="12.75">
      <c r="A1010" s="15"/>
      <c r="B1010" s="15"/>
      <c r="C1010" s="15"/>
      <c r="D1010" s="15"/>
      <c r="E1010" s="15"/>
      <c r="F1010" s="12"/>
      <c r="G1010" s="12"/>
      <c r="H1010" s="12"/>
      <c r="I1010"/>
    </row>
    <row r="1011" spans="1:9" ht="12.75">
      <c r="A1011" s="15"/>
      <c r="B1011" s="15"/>
      <c r="C1011" s="15"/>
      <c r="D1011" s="15"/>
      <c r="E1011" s="15"/>
      <c r="F1011" s="12"/>
      <c r="G1011" s="12"/>
      <c r="H1011" s="12"/>
      <c r="I1011"/>
    </row>
    <row r="1012" spans="1:9" ht="12.75">
      <c r="A1012" s="15"/>
      <c r="B1012" s="15"/>
      <c r="C1012" s="15"/>
      <c r="D1012" s="15"/>
      <c r="E1012" s="15"/>
      <c r="F1012" s="12"/>
      <c r="G1012" s="12"/>
      <c r="H1012" s="12"/>
      <c r="I1012"/>
    </row>
    <row r="1013" spans="1:9" ht="12.75">
      <c r="A1013" s="15"/>
      <c r="B1013" s="15"/>
      <c r="C1013" s="15"/>
      <c r="D1013" s="15"/>
      <c r="E1013" s="15"/>
      <c r="F1013" s="12"/>
      <c r="G1013" s="12"/>
      <c r="H1013" s="12"/>
      <c r="I1013"/>
    </row>
    <row r="1014" spans="1:9" ht="12.75">
      <c r="A1014" s="15"/>
      <c r="B1014" s="15"/>
      <c r="C1014" s="15"/>
      <c r="D1014" s="15"/>
      <c r="E1014" s="15"/>
      <c r="F1014" s="12"/>
      <c r="G1014" s="12"/>
      <c r="H1014" s="12"/>
      <c r="I1014"/>
    </row>
    <row r="1015" spans="1:9" ht="12.75">
      <c r="A1015" s="15"/>
      <c r="B1015" s="15"/>
      <c r="C1015" s="15"/>
      <c r="D1015" s="15"/>
      <c r="E1015" s="15"/>
      <c r="F1015" s="12"/>
      <c r="G1015" s="12"/>
      <c r="H1015" s="12"/>
      <c r="I1015"/>
    </row>
    <row r="1016" spans="1:9" ht="12.75">
      <c r="A1016" s="15"/>
      <c r="B1016" s="15"/>
      <c r="C1016" s="15"/>
      <c r="D1016" s="15"/>
      <c r="E1016" s="15"/>
      <c r="F1016" s="12"/>
      <c r="G1016" s="12"/>
      <c r="H1016" s="12"/>
      <c r="I1016"/>
    </row>
    <row r="1017" spans="1:9" ht="12.75">
      <c r="A1017" s="15"/>
      <c r="B1017" s="15"/>
      <c r="C1017" s="15"/>
      <c r="D1017" s="15"/>
      <c r="E1017" s="15"/>
      <c r="F1017" s="12"/>
      <c r="G1017" s="12"/>
      <c r="H1017" s="12"/>
      <c r="I1017"/>
    </row>
    <row r="1018" spans="1:9" ht="12.75">
      <c r="A1018" s="15"/>
      <c r="B1018" s="15"/>
      <c r="C1018" s="15"/>
      <c r="D1018" s="15"/>
      <c r="E1018" s="15"/>
      <c r="F1018" s="12"/>
      <c r="G1018" s="12"/>
      <c r="H1018" s="12"/>
      <c r="I1018"/>
    </row>
    <row r="1019" spans="1:9" ht="12.75">
      <c r="A1019" s="15"/>
      <c r="B1019" s="15"/>
      <c r="C1019" s="15"/>
      <c r="D1019" s="15"/>
      <c r="E1019" s="15"/>
      <c r="F1019" s="12"/>
      <c r="G1019" s="12"/>
      <c r="H1019" s="12"/>
      <c r="I1019"/>
    </row>
    <row r="1020" spans="1:9" ht="12.75">
      <c r="A1020" s="15"/>
      <c r="B1020" s="15"/>
      <c r="C1020" s="15"/>
      <c r="D1020" s="15"/>
      <c r="E1020" s="15"/>
      <c r="F1020" s="12"/>
      <c r="G1020" s="12"/>
      <c r="H1020" s="12"/>
      <c r="I1020"/>
    </row>
    <row r="1021" spans="1:9" ht="12.75">
      <c r="A1021" s="15"/>
      <c r="B1021" s="15"/>
      <c r="C1021" s="15"/>
      <c r="D1021" s="15"/>
      <c r="E1021" s="15"/>
      <c r="F1021" s="12"/>
      <c r="G1021" s="12"/>
      <c r="H1021" s="12"/>
      <c r="I1021"/>
    </row>
    <row r="1022" spans="1:9" ht="12.75">
      <c r="A1022" s="15"/>
      <c r="B1022" s="15"/>
      <c r="C1022" s="15"/>
      <c r="D1022" s="15"/>
      <c r="E1022" s="15"/>
      <c r="F1022" s="12"/>
      <c r="G1022" s="12"/>
      <c r="H1022" s="12"/>
      <c r="I1022"/>
    </row>
    <row r="1023" spans="1:9" ht="12.75">
      <c r="A1023" s="15"/>
      <c r="B1023" s="15"/>
      <c r="C1023" s="15"/>
      <c r="D1023" s="15"/>
      <c r="E1023" s="15"/>
      <c r="F1023" s="12"/>
      <c r="G1023" s="12"/>
      <c r="H1023" s="12"/>
      <c r="I1023"/>
    </row>
    <row r="1024" spans="1:9" ht="12.75">
      <c r="A1024" s="15"/>
      <c r="B1024" s="15"/>
      <c r="C1024" s="15"/>
      <c r="D1024" s="15"/>
      <c r="E1024" s="15"/>
      <c r="F1024" s="12"/>
      <c r="G1024" s="12"/>
      <c r="H1024" s="12"/>
      <c r="I1024"/>
    </row>
    <row r="1025" spans="1:9" ht="12.75">
      <c r="A1025" s="15"/>
      <c r="B1025" s="15"/>
      <c r="C1025" s="15"/>
      <c r="D1025" s="15"/>
      <c r="E1025" s="15"/>
      <c r="F1025" s="12"/>
      <c r="G1025" s="12"/>
      <c r="H1025" s="12"/>
      <c r="I1025"/>
    </row>
    <row r="1026" spans="1:9" ht="12.75">
      <c r="A1026" s="15"/>
      <c r="B1026" s="15"/>
      <c r="C1026" s="15"/>
      <c r="D1026" s="15"/>
      <c r="E1026" s="15"/>
      <c r="F1026" s="12"/>
      <c r="G1026" s="12"/>
      <c r="H1026" s="12"/>
      <c r="I1026"/>
    </row>
    <row r="1027" spans="1:9" ht="12.75">
      <c r="A1027" s="15"/>
      <c r="B1027" s="15"/>
      <c r="C1027" s="15"/>
      <c r="D1027" s="15"/>
      <c r="E1027" s="15"/>
      <c r="F1027" s="12"/>
      <c r="G1027" s="12"/>
      <c r="H1027" s="12"/>
      <c r="I1027"/>
    </row>
    <row r="1028" spans="1:9" ht="12.75">
      <c r="A1028" s="15"/>
      <c r="B1028" s="15"/>
      <c r="C1028" s="15"/>
      <c r="D1028" s="15"/>
      <c r="E1028" s="15"/>
      <c r="F1028" s="12"/>
      <c r="G1028" s="12"/>
      <c r="H1028" s="12"/>
      <c r="I1028"/>
    </row>
    <row r="1029" spans="1:9" ht="12.75">
      <c r="A1029" s="15"/>
      <c r="B1029" s="15"/>
      <c r="C1029" s="15"/>
      <c r="D1029" s="15"/>
      <c r="E1029" s="15"/>
      <c r="F1029" s="12"/>
      <c r="G1029" s="12"/>
      <c r="H1029" s="12"/>
      <c r="I1029"/>
    </row>
    <row r="1030" spans="1:9" ht="12.75">
      <c r="A1030" s="15"/>
      <c r="B1030" s="15"/>
      <c r="C1030" s="15"/>
      <c r="D1030" s="15"/>
      <c r="E1030" s="15"/>
      <c r="F1030" s="12"/>
      <c r="G1030" s="12"/>
      <c r="H1030" s="12"/>
      <c r="I1030"/>
    </row>
    <row r="1031" spans="1:9" ht="12.75">
      <c r="A1031" s="15"/>
      <c r="B1031" s="15"/>
      <c r="C1031" s="15"/>
      <c r="D1031" s="15"/>
      <c r="E1031" s="15"/>
      <c r="F1031" s="12"/>
      <c r="G1031" s="12"/>
      <c r="H1031" s="12"/>
      <c r="I1031"/>
    </row>
    <row r="1032" spans="1:9" ht="12.75">
      <c r="A1032" s="15"/>
      <c r="B1032" s="15"/>
      <c r="C1032" s="15"/>
      <c r="D1032" s="15"/>
      <c r="E1032" s="15"/>
      <c r="F1032" s="12"/>
      <c r="G1032" s="12"/>
      <c r="H1032" s="12"/>
      <c r="I1032"/>
    </row>
    <row r="1033" spans="1:9" ht="12.75">
      <c r="A1033" s="15"/>
      <c r="B1033" s="15"/>
      <c r="C1033" s="15"/>
      <c r="D1033" s="15"/>
      <c r="E1033" s="15"/>
      <c r="F1033" s="12"/>
      <c r="G1033" s="12"/>
      <c r="H1033" s="12"/>
      <c r="I1033"/>
    </row>
    <row r="1034" spans="1:9" ht="12.75">
      <c r="A1034" s="15"/>
      <c r="B1034" s="15"/>
      <c r="C1034" s="15"/>
      <c r="D1034" s="15"/>
      <c r="E1034" s="15"/>
      <c r="F1034" s="12"/>
      <c r="G1034" s="12"/>
      <c r="H1034" s="12"/>
      <c r="I1034"/>
    </row>
    <row r="1035" spans="1:9" ht="12.75">
      <c r="A1035" s="15"/>
      <c r="B1035" s="15"/>
      <c r="C1035" s="15"/>
      <c r="D1035" s="15"/>
      <c r="E1035" s="15"/>
      <c r="F1035" s="12"/>
      <c r="G1035" s="12"/>
      <c r="H1035" s="12"/>
      <c r="I1035"/>
    </row>
    <row r="1036" spans="1:9" ht="12.75">
      <c r="A1036" s="15"/>
      <c r="B1036" s="15"/>
      <c r="C1036" s="15"/>
      <c r="D1036" s="15"/>
      <c r="E1036" s="15"/>
      <c r="F1036" s="12"/>
      <c r="G1036" s="12"/>
      <c r="H1036" s="12"/>
      <c r="I1036"/>
    </row>
    <row r="1037" spans="1:9" ht="12.75">
      <c r="A1037" s="15"/>
      <c r="B1037" s="15"/>
      <c r="C1037" s="15"/>
      <c r="D1037" s="15"/>
      <c r="E1037" s="15"/>
      <c r="F1037" s="12"/>
      <c r="G1037" s="12"/>
      <c r="H1037" s="12"/>
      <c r="I1037"/>
    </row>
    <row r="1038" spans="1:9" ht="12.75">
      <c r="A1038" s="15"/>
      <c r="B1038" s="15"/>
      <c r="C1038" s="15"/>
      <c r="D1038" s="15"/>
      <c r="E1038" s="15"/>
      <c r="F1038" s="12"/>
      <c r="G1038" s="12"/>
      <c r="H1038" s="12"/>
      <c r="I1038"/>
    </row>
    <row r="1039" spans="1:9" ht="12.75">
      <c r="A1039" s="15"/>
      <c r="B1039" s="15"/>
      <c r="C1039" s="15"/>
      <c r="D1039" s="15"/>
      <c r="E1039" s="15"/>
      <c r="F1039" s="12"/>
      <c r="G1039" s="12"/>
      <c r="H1039" s="12"/>
      <c r="I1039"/>
    </row>
    <row r="1040" spans="1:9" ht="12.75">
      <c r="A1040" s="15"/>
      <c r="B1040" s="15"/>
      <c r="C1040" s="15"/>
      <c r="D1040" s="15"/>
      <c r="E1040" s="15"/>
      <c r="F1040" s="12"/>
      <c r="G1040" s="12"/>
      <c r="H1040" s="12"/>
      <c r="I1040"/>
    </row>
    <row r="1041" spans="1:9" ht="12.75">
      <c r="A1041" s="15"/>
      <c r="B1041" s="15"/>
      <c r="C1041" s="15"/>
      <c r="D1041" s="15"/>
      <c r="E1041" s="15"/>
      <c r="F1041" s="12"/>
      <c r="G1041" s="12"/>
      <c r="H1041" s="12"/>
      <c r="I1041"/>
    </row>
    <row r="1042" spans="1:9" ht="12.75">
      <c r="A1042" s="15"/>
      <c r="B1042" s="15"/>
      <c r="C1042" s="15"/>
      <c r="D1042" s="15"/>
      <c r="E1042" s="15"/>
      <c r="F1042" s="12"/>
      <c r="G1042" s="12"/>
      <c r="H1042" s="12"/>
      <c r="I1042"/>
    </row>
    <row r="1043" spans="1:9" ht="12.75">
      <c r="A1043" s="15"/>
      <c r="B1043" s="15"/>
      <c r="C1043" s="15"/>
      <c r="D1043" s="15"/>
      <c r="E1043" s="15"/>
      <c r="F1043" s="12"/>
      <c r="G1043" s="12"/>
      <c r="H1043" s="12"/>
      <c r="I1043"/>
    </row>
    <row r="1044" spans="1:9" ht="12.75">
      <c r="A1044" s="15"/>
      <c r="B1044" s="15"/>
      <c r="C1044" s="15"/>
      <c r="D1044" s="15"/>
      <c r="E1044" s="15"/>
      <c r="F1044" s="12"/>
      <c r="G1044" s="12"/>
      <c r="H1044" s="12"/>
      <c r="I1044"/>
    </row>
    <row r="1045" spans="1:9" ht="12.75">
      <c r="A1045" s="15"/>
      <c r="B1045" s="15"/>
      <c r="C1045" s="15"/>
      <c r="D1045" s="15"/>
      <c r="E1045" s="15"/>
      <c r="F1045" s="12"/>
      <c r="G1045" s="12"/>
      <c r="H1045" s="12"/>
      <c r="I1045"/>
    </row>
    <row r="1046" spans="1:9" ht="12.75">
      <c r="A1046" s="15"/>
      <c r="B1046" s="15"/>
      <c r="C1046" s="15"/>
      <c r="D1046" s="15"/>
      <c r="E1046" s="15"/>
      <c r="F1046" s="12"/>
      <c r="G1046" s="12"/>
      <c r="H1046" s="12"/>
      <c r="I1046"/>
    </row>
    <row r="1047" spans="1:9" ht="12.75">
      <c r="A1047" s="15"/>
      <c r="B1047" s="15"/>
      <c r="C1047" s="15"/>
      <c r="D1047" s="15"/>
      <c r="E1047" s="15"/>
      <c r="F1047" s="12"/>
      <c r="G1047" s="12"/>
      <c r="H1047" s="12"/>
      <c r="I1047"/>
    </row>
    <row r="1048" spans="1:9" ht="12.75">
      <c r="A1048" s="15"/>
      <c r="B1048" s="15"/>
      <c r="C1048" s="15"/>
      <c r="D1048" s="15"/>
      <c r="E1048" s="15"/>
      <c r="F1048" s="12"/>
      <c r="G1048" s="12"/>
      <c r="H1048" s="12"/>
      <c r="I1048"/>
    </row>
    <row r="1049" spans="1:9" ht="12.75">
      <c r="A1049" s="15"/>
      <c r="B1049" s="15"/>
      <c r="C1049" s="15"/>
      <c r="D1049" s="15"/>
      <c r="E1049" s="15"/>
      <c r="F1049" s="12"/>
      <c r="G1049" s="12"/>
      <c r="H1049" s="12"/>
      <c r="I1049"/>
    </row>
    <row r="1050" spans="1:9" ht="12.75">
      <c r="A1050" s="15"/>
      <c r="B1050" s="15"/>
      <c r="C1050" s="15"/>
      <c r="D1050" s="15"/>
      <c r="E1050" s="15"/>
      <c r="F1050" s="12"/>
      <c r="G1050" s="12"/>
      <c r="H1050" s="12"/>
      <c r="I1050"/>
    </row>
    <row r="1051" spans="1:9" ht="12.75">
      <c r="A1051" s="15"/>
      <c r="B1051" s="15"/>
      <c r="C1051" s="15"/>
      <c r="D1051" s="15"/>
      <c r="E1051" s="15"/>
      <c r="F1051" s="12"/>
      <c r="G1051" s="12"/>
      <c r="H1051" s="12"/>
      <c r="I1051"/>
    </row>
    <row r="1052" spans="1:9" ht="12.75">
      <c r="A1052" s="15"/>
      <c r="B1052" s="15"/>
      <c r="C1052" s="15"/>
      <c r="D1052" s="15"/>
      <c r="E1052" s="15"/>
      <c r="F1052" s="12"/>
      <c r="G1052" s="12"/>
      <c r="H1052" s="12"/>
      <c r="I1052"/>
    </row>
    <row r="1053" spans="1:9" ht="12.75">
      <c r="A1053" s="15"/>
      <c r="B1053" s="15"/>
      <c r="C1053" s="15"/>
      <c r="D1053" s="15"/>
      <c r="E1053" s="15"/>
      <c r="F1053" s="12"/>
      <c r="G1053" s="12"/>
      <c r="H1053" s="12"/>
      <c r="I1053"/>
    </row>
    <row r="1054" spans="1:9" ht="12.75">
      <c r="A1054" s="15"/>
      <c r="B1054" s="15"/>
      <c r="C1054" s="15"/>
      <c r="D1054" s="15"/>
      <c r="E1054" s="15"/>
      <c r="F1054" s="12"/>
      <c r="G1054" s="12"/>
      <c r="H1054" s="12"/>
      <c r="I1054"/>
    </row>
    <row r="1055" spans="1:9" ht="12.75">
      <c r="A1055" s="15"/>
      <c r="B1055" s="15"/>
      <c r="C1055" s="15"/>
      <c r="D1055" s="15"/>
      <c r="E1055" s="15"/>
      <c r="F1055" s="12"/>
      <c r="G1055" s="12"/>
      <c r="H1055" s="12"/>
      <c r="I1055"/>
    </row>
    <row r="1056" spans="1:9" ht="12.75">
      <c r="A1056" s="15"/>
      <c r="B1056" s="15"/>
      <c r="C1056" s="15"/>
      <c r="D1056" s="15"/>
      <c r="E1056" s="15"/>
      <c r="F1056" s="12"/>
      <c r="G1056" s="12"/>
      <c r="H1056" s="12"/>
      <c r="I1056"/>
    </row>
    <row r="1057" spans="1:9" ht="12.75">
      <c r="A1057" s="15"/>
      <c r="B1057" s="15"/>
      <c r="C1057" s="15"/>
      <c r="D1057" s="15"/>
      <c r="E1057" s="15"/>
      <c r="F1057" s="12"/>
      <c r="G1057" s="12"/>
      <c r="H1057" s="12"/>
      <c r="I1057"/>
    </row>
    <row r="1058" spans="1:9" ht="12.75">
      <c r="A1058" s="15"/>
      <c r="B1058" s="15"/>
      <c r="C1058" s="15"/>
      <c r="D1058" s="15"/>
      <c r="E1058" s="15"/>
      <c r="F1058" s="12"/>
      <c r="G1058" s="12"/>
      <c r="H1058" s="12"/>
      <c r="I1058"/>
    </row>
    <row r="1059" spans="1:9" ht="12.75">
      <c r="A1059" s="15"/>
      <c r="B1059" s="15"/>
      <c r="C1059" s="15"/>
      <c r="D1059" s="15"/>
      <c r="E1059" s="15"/>
      <c r="F1059" s="12"/>
      <c r="G1059" s="12"/>
      <c r="H1059" s="12"/>
      <c r="I1059"/>
    </row>
    <row r="1060" spans="1:9" ht="12.75">
      <c r="A1060" s="15"/>
      <c r="B1060" s="15"/>
      <c r="C1060" s="15"/>
      <c r="D1060" s="15"/>
      <c r="E1060" s="15"/>
      <c r="F1060" s="12"/>
      <c r="G1060" s="12"/>
      <c r="H1060" s="12"/>
      <c r="I1060"/>
    </row>
    <row r="1061" spans="1:9" ht="12.75">
      <c r="A1061" s="15"/>
      <c r="B1061" s="15"/>
      <c r="C1061" s="15"/>
      <c r="D1061" s="15"/>
      <c r="E1061" s="15"/>
      <c r="F1061" s="12"/>
      <c r="G1061" s="12"/>
      <c r="H1061" s="12"/>
      <c r="I1061"/>
    </row>
    <row r="1062" spans="1:9" ht="12.75">
      <c r="A1062" s="15"/>
      <c r="B1062" s="15"/>
      <c r="C1062" s="15"/>
      <c r="D1062" s="15"/>
      <c r="E1062" s="15"/>
      <c r="F1062" s="12"/>
      <c r="G1062" s="12"/>
      <c r="H1062" s="12"/>
      <c r="I1062"/>
    </row>
    <row r="1063" spans="1:9" ht="12.75">
      <c r="A1063" s="15"/>
      <c r="B1063" s="15"/>
      <c r="C1063" s="15"/>
      <c r="D1063" s="15"/>
      <c r="E1063" s="15"/>
      <c r="F1063" s="12"/>
      <c r="G1063" s="12"/>
      <c r="H1063" s="12"/>
      <c r="I1063"/>
    </row>
    <row r="1064" spans="1:9" ht="12.75">
      <c r="A1064" s="15"/>
      <c r="B1064" s="15"/>
      <c r="C1064" s="15"/>
      <c r="D1064" s="15"/>
      <c r="E1064" s="15"/>
      <c r="F1064" s="12"/>
      <c r="G1064" s="12"/>
      <c r="H1064" s="12"/>
      <c r="I1064"/>
    </row>
    <row r="1065" spans="1:9" ht="12.75">
      <c r="A1065" s="15"/>
      <c r="B1065" s="15"/>
      <c r="C1065" s="15"/>
      <c r="D1065" s="15"/>
      <c r="E1065" s="15"/>
      <c r="F1065" s="12"/>
      <c r="G1065" s="12"/>
      <c r="H1065" s="12"/>
      <c r="I1065"/>
    </row>
    <row r="1066" spans="1:9" ht="12.75">
      <c r="A1066" s="15"/>
      <c r="B1066" s="15"/>
      <c r="C1066" s="15"/>
      <c r="D1066" s="15"/>
      <c r="E1066" s="15"/>
      <c r="F1066" s="12"/>
      <c r="G1066" s="12"/>
      <c r="H1066" s="12"/>
      <c r="I1066"/>
    </row>
    <row r="1067" spans="1:9" ht="12.75">
      <c r="A1067" s="15"/>
      <c r="B1067" s="15"/>
      <c r="C1067" s="15"/>
      <c r="D1067" s="15"/>
      <c r="E1067" s="15"/>
      <c r="F1067" s="12"/>
      <c r="G1067" s="12"/>
      <c r="H1067" s="12"/>
      <c r="I1067"/>
    </row>
    <row r="1068" spans="1:9" ht="12.75">
      <c r="A1068" s="15"/>
      <c r="B1068" s="15"/>
      <c r="C1068" s="15"/>
      <c r="D1068" s="15"/>
      <c r="E1068" s="15"/>
      <c r="F1068" s="12"/>
      <c r="G1068" s="12"/>
      <c r="H1068" s="12"/>
      <c r="I1068"/>
    </row>
    <row r="1069" spans="1:9" ht="12.75">
      <c r="A1069" s="15"/>
      <c r="B1069" s="15"/>
      <c r="C1069" s="15"/>
      <c r="D1069" s="15"/>
      <c r="E1069" s="15"/>
      <c r="F1069" s="12"/>
      <c r="G1069" s="12"/>
      <c r="H1069" s="12"/>
      <c r="I1069"/>
    </row>
    <row r="1070" spans="1:9" ht="12.75">
      <c r="A1070" s="15"/>
      <c r="B1070" s="15"/>
      <c r="C1070" s="15"/>
      <c r="D1070" s="15"/>
      <c r="E1070" s="15"/>
      <c r="F1070" s="12"/>
      <c r="G1070" s="12"/>
      <c r="H1070" s="12"/>
      <c r="I1070"/>
    </row>
    <row r="1071" spans="1:9" ht="12.75">
      <c r="A1071" s="15"/>
      <c r="B1071" s="15"/>
      <c r="C1071" s="15"/>
      <c r="D1071" s="15"/>
      <c r="E1071" s="15"/>
      <c r="F1071" s="12"/>
      <c r="G1071" s="12"/>
      <c r="H1071" s="12"/>
      <c r="I1071"/>
    </row>
    <row r="1072" spans="1:9" ht="12.75">
      <c r="A1072" s="15"/>
      <c r="B1072" s="15"/>
      <c r="C1072" s="15"/>
      <c r="D1072" s="15"/>
      <c r="E1072" s="15"/>
      <c r="F1072" s="12"/>
      <c r="G1072" s="12"/>
      <c r="H1072" s="12"/>
      <c r="I1072"/>
    </row>
    <row r="1073" spans="1:9" ht="12.75">
      <c r="A1073" s="15"/>
      <c r="B1073" s="15"/>
      <c r="C1073" s="15"/>
      <c r="D1073" s="15"/>
      <c r="E1073" s="15"/>
      <c r="F1073" s="12"/>
      <c r="G1073" s="12"/>
      <c r="H1073" s="12"/>
      <c r="I1073"/>
    </row>
    <row r="1074" spans="1:9" ht="12.75">
      <c r="A1074" s="15"/>
      <c r="B1074" s="15"/>
      <c r="C1074" s="15"/>
      <c r="D1074" s="15"/>
      <c r="E1074" s="15"/>
      <c r="F1074" s="12"/>
      <c r="G1074" s="12"/>
      <c r="H1074" s="12"/>
      <c r="I1074"/>
    </row>
    <row r="1075" spans="1:9" ht="12.75">
      <c r="A1075" s="15"/>
      <c r="B1075" s="15"/>
      <c r="C1075" s="15"/>
      <c r="D1075" s="15"/>
      <c r="E1075" s="15"/>
      <c r="F1075" s="12"/>
      <c r="G1075" s="12"/>
      <c r="H1075" s="12"/>
      <c r="I1075"/>
    </row>
    <row r="1076" spans="1:9" ht="12.75">
      <c r="A1076" s="15"/>
      <c r="B1076" s="15"/>
      <c r="C1076" s="15"/>
      <c r="D1076" s="15"/>
      <c r="E1076" s="15"/>
      <c r="F1076" s="12"/>
      <c r="G1076" s="12"/>
      <c r="H1076" s="12"/>
      <c r="I1076"/>
    </row>
    <row r="1077" spans="1:9" ht="12.75">
      <c r="A1077" s="15"/>
      <c r="B1077" s="15"/>
      <c r="C1077" s="15"/>
      <c r="D1077" s="15"/>
      <c r="E1077" s="15"/>
      <c r="F1077" s="12"/>
      <c r="G1077" s="12"/>
      <c r="H1077" s="12"/>
      <c r="I1077"/>
    </row>
    <row r="1078" spans="1:9" ht="12.75">
      <c r="A1078" s="15"/>
      <c r="B1078" s="15"/>
      <c r="C1078" s="15"/>
      <c r="D1078" s="15"/>
      <c r="E1078" s="15"/>
      <c r="F1078" s="12"/>
      <c r="G1078" s="12"/>
      <c r="H1078" s="12"/>
      <c r="I1078"/>
    </row>
    <row r="1079" spans="1:9" ht="12.75">
      <c r="A1079" s="15"/>
      <c r="B1079" s="15"/>
      <c r="C1079" s="15"/>
      <c r="D1079" s="15"/>
      <c r="E1079" s="15"/>
      <c r="F1079" s="12"/>
      <c r="G1079" s="12"/>
      <c r="H1079" s="12"/>
      <c r="I1079"/>
    </row>
    <row r="1080" spans="1:9" ht="12.75">
      <c r="A1080" s="15"/>
      <c r="B1080" s="15"/>
      <c r="C1080" s="15"/>
      <c r="D1080" s="15"/>
      <c r="E1080" s="15"/>
      <c r="F1080" s="12"/>
      <c r="G1080" s="12"/>
      <c r="H1080" s="12"/>
      <c r="I1080"/>
    </row>
    <row r="1081" spans="1:9" ht="12.75">
      <c r="A1081" s="15"/>
      <c r="B1081" s="15"/>
      <c r="C1081" s="15"/>
      <c r="D1081" s="15"/>
      <c r="E1081" s="15"/>
      <c r="F1081" s="12"/>
      <c r="G1081" s="12"/>
      <c r="H1081" s="12"/>
      <c r="I1081"/>
    </row>
    <row r="1082" spans="1:9" ht="12.75">
      <c r="A1082" s="15"/>
      <c r="B1082" s="15"/>
      <c r="C1082" s="15"/>
      <c r="D1082" s="15"/>
      <c r="E1082" s="15"/>
      <c r="F1082" s="12"/>
      <c r="G1082" s="12"/>
      <c r="H1082" s="12"/>
      <c r="I1082"/>
    </row>
    <row r="1083" spans="1:9" ht="12.75">
      <c r="A1083" s="15"/>
      <c r="B1083" s="15"/>
      <c r="C1083" s="15"/>
      <c r="D1083" s="15"/>
      <c r="E1083" s="15"/>
      <c r="F1083" s="12"/>
      <c r="G1083" s="12"/>
      <c r="H1083" s="12"/>
      <c r="I1083"/>
    </row>
    <row r="1084" spans="1:9" ht="12.75">
      <c r="A1084" s="15"/>
      <c r="B1084" s="15"/>
      <c r="C1084" s="15"/>
      <c r="D1084" s="15"/>
      <c r="E1084" s="15"/>
      <c r="F1084" s="12"/>
      <c r="G1084" s="12"/>
      <c r="H1084" s="12"/>
      <c r="I1084"/>
    </row>
    <row r="1085" spans="1:9" ht="12.75">
      <c r="A1085" s="15"/>
      <c r="B1085" s="15"/>
      <c r="C1085" s="15"/>
      <c r="D1085" s="15"/>
      <c r="E1085" s="15"/>
      <c r="F1085" s="12"/>
      <c r="G1085" s="12"/>
      <c r="H1085" s="12"/>
      <c r="I1085"/>
    </row>
    <row r="1086" spans="1:9" ht="12.75">
      <c r="A1086" s="15"/>
      <c r="B1086" s="15"/>
      <c r="C1086" s="15"/>
      <c r="D1086" s="15"/>
      <c r="E1086" s="15"/>
      <c r="F1086" s="12"/>
      <c r="G1086" s="12"/>
      <c r="H1086" s="12"/>
      <c r="I1086"/>
    </row>
    <row r="1087" spans="1:9" ht="12.75">
      <c r="A1087" s="15"/>
      <c r="B1087" s="15"/>
      <c r="C1087" s="15"/>
      <c r="D1087" s="15"/>
      <c r="E1087" s="15"/>
      <c r="F1087" s="12"/>
      <c r="G1087" s="12"/>
      <c r="H1087" s="12"/>
      <c r="I1087"/>
    </row>
    <row r="1088" spans="1:9" ht="12.75">
      <c r="A1088" s="15"/>
      <c r="B1088" s="15"/>
      <c r="C1088" s="15"/>
      <c r="D1088" s="15"/>
      <c r="E1088" s="15"/>
      <c r="F1088" s="12"/>
      <c r="G1088" s="12"/>
      <c r="H1088" s="12"/>
      <c r="I1088"/>
    </row>
    <row r="1089" spans="1:9" ht="12.75">
      <c r="A1089" s="15"/>
      <c r="B1089" s="15"/>
      <c r="C1089" s="15"/>
      <c r="D1089" s="15"/>
      <c r="E1089" s="15"/>
      <c r="F1089" s="12"/>
      <c r="G1089" s="12"/>
      <c r="H1089" s="12"/>
      <c r="I1089"/>
    </row>
    <row r="1090" spans="1:9" ht="12.75">
      <c r="A1090" s="15"/>
      <c r="B1090" s="15"/>
      <c r="C1090" s="15"/>
      <c r="D1090" s="15"/>
      <c r="E1090" s="15"/>
      <c r="F1090" s="12"/>
      <c r="G1090" s="12"/>
      <c r="H1090" s="12"/>
      <c r="I1090"/>
    </row>
    <row r="1091" spans="1:9" ht="12.75">
      <c r="A1091" s="15"/>
      <c r="B1091" s="15"/>
      <c r="C1091" s="15"/>
      <c r="D1091" s="15"/>
      <c r="E1091" s="15"/>
      <c r="F1091" s="12"/>
      <c r="G1091" s="12"/>
      <c r="H1091" s="12"/>
      <c r="I1091"/>
    </row>
    <row r="1092" spans="1:9" ht="12.75">
      <c r="A1092" s="15"/>
      <c r="B1092" s="15"/>
      <c r="C1092" s="15"/>
      <c r="D1092" s="15"/>
      <c r="E1092" s="15"/>
      <c r="F1092" s="12"/>
      <c r="G1092" s="12"/>
      <c r="H1092" s="12"/>
      <c r="I1092"/>
    </row>
    <row r="1093" spans="1:9" ht="12.75">
      <c r="A1093" s="15"/>
      <c r="B1093" s="15"/>
      <c r="C1093" s="15"/>
      <c r="D1093" s="15"/>
      <c r="E1093" s="15"/>
      <c r="F1093" s="12"/>
      <c r="G1093" s="12"/>
      <c r="H1093" s="12"/>
      <c r="I1093"/>
    </row>
    <row r="1094" spans="1:9" ht="12.75">
      <c r="A1094" s="15"/>
      <c r="B1094" s="15"/>
      <c r="C1094" s="15"/>
      <c r="D1094" s="15"/>
      <c r="E1094" s="15"/>
      <c r="F1094" s="12"/>
      <c r="G1094" s="12"/>
      <c r="H1094" s="12"/>
      <c r="I1094"/>
    </row>
    <row r="1095" spans="1:9" ht="12.75">
      <c r="A1095" s="15"/>
      <c r="B1095" s="15"/>
      <c r="C1095" s="15"/>
      <c r="D1095" s="15"/>
      <c r="E1095" s="15"/>
      <c r="F1095" s="12"/>
      <c r="G1095" s="12"/>
      <c r="H1095" s="12"/>
      <c r="I1095"/>
    </row>
    <row r="1096" spans="1:9" ht="12.75">
      <c r="A1096" s="15"/>
      <c r="B1096" s="15"/>
      <c r="C1096" s="15"/>
      <c r="D1096" s="15"/>
      <c r="E1096" s="15"/>
      <c r="F1096" s="12"/>
      <c r="G1096" s="12"/>
      <c r="H1096" s="12"/>
      <c r="I1096"/>
    </row>
    <row r="1097" spans="1:9" ht="12.75">
      <c r="A1097" s="15"/>
      <c r="B1097" s="15"/>
      <c r="C1097" s="15"/>
      <c r="D1097" s="15"/>
      <c r="E1097" s="15"/>
      <c r="F1097" s="12"/>
      <c r="G1097" s="12"/>
      <c r="H1097" s="12"/>
      <c r="I1097"/>
    </row>
    <row r="1098" spans="1:9" ht="12.75">
      <c r="A1098" s="15"/>
      <c r="B1098" s="15"/>
      <c r="C1098" s="15"/>
      <c r="D1098" s="15"/>
      <c r="E1098" s="15"/>
      <c r="F1098" s="12"/>
      <c r="G1098" s="12"/>
      <c r="H1098" s="12"/>
      <c r="I1098"/>
    </row>
    <row r="1099" spans="1:9" ht="12.75">
      <c r="A1099" s="15"/>
      <c r="B1099" s="15"/>
      <c r="C1099" s="15"/>
      <c r="D1099" s="15"/>
      <c r="E1099" s="15"/>
      <c r="F1099" s="12"/>
      <c r="G1099" s="12"/>
      <c r="H1099" s="12"/>
      <c r="I1099"/>
    </row>
    <row r="1100" spans="1:9" ht="12.75">
      <c r="A1100" s="15"/>
      <c r="B1100" s="15"/>
      <c r="C1100" s="15"/>
      <c r="D1100" s="15"/>
      <c r="E1100" s="15"/>
      <c r="F1100" s="12"/>
      <c r="G1100" s="12"/>
      <c r="H1100" s="12"/>
      <c r="I1100"/>
    </row>
    <row r="1101" spans="1:9" ht="12.75">
      <c r="A1101" s="15"/>
      <c r="B1101" s="15"/>
      <c r="C1101" s="15"/>
      <c r="D1101" s="15"/>
      <c r="E1101" s="15"/>
      <c r="F1101" s="12"/>
      <c r="G1101" s="12"/>
      <c r="H1101" s="12"/>
      <c r="I1101"/>
    </row>
    <row r="1102" spans="1:9" ht="12.75">
      <c r="A1102" s="15"/>
      <c r="B1102" s="15"/>
      <c r="C1102" s="15"/>
      <c r="D1102" s="15"/>
      <c r="E1102" s="15"/>
      <c r="F1102" s="12"/>
      <c r="G1102" s="12"/>
      <c r="H1102" s="12"/>
      <c r="I1102"/>
    </row>
    <row r="1103" spans="1:9" ht="12.75">
      <c r="A1103" s="15"/>
      <c r="B1103" s="15"/>
      <c r="C1103" s="15"/>
      <c r="D1103" s="15"/>
      <c r="E1103" s="15"/>
      <c r="F1103" s="12"/>
      <c r="G1103" s="12"/>
      <c r="H1103" s="12"/>
      <c r="I1103"/>
    </row>
    <row r="1104" spans="1:9" ht="12.75">
      <c r="A1104" s="15"/>
      <c r="B1104" s="15"/>
      <c r="C1104" s="15"/>
      <c r="D1104" s="15"/>
      <c r="E1104" s="15"/>
      <c r="F1104" s="12"/>
      <c r="G1104" s="12"/>
      <c r="H1104" s="12"/>
      <c r="I1104"/>
    </row>
    <row r="1105" spans="1:9" ht="12.75">
      <c r="A1105" s="15"/>
      <c r="B1105" s="15"/>
      <c r="C1105" s="15"/>
      <c r="D1105" s="15"/>
      <c r="E1105" s="15"/>
      <c r="F1105" s="12"/>
      <c r="G1105" s="12"/>
      <c r="H1105" s="12"/>
      <c r="I1105"/>
    </row>
    <row r="1106" spans="1:9" ht="12.75">
      <c r="A1106" s="15"/>
      <c r="B1106" s="15"/>
      <c r="C1106" s="15"/>
      <c r="D1106" s="15"/>
      <c r="E1106" s="15"/>
      <c r="F1106" s="12"/>
      <c r="G1106" s="12"/>
      <c r="H1106" s="12"/>
      <c r="I1106"/>
    </row>
    <row r="1107" spans="1:9" ht="12.75">
      <c r="A1107" s="15"/>
      <c r="B1107" s="15"/>
      <c r="C1107" s="15"/>
      <c r="D1107" s="15"/>
      <c r="E1107" s="15"/>
      <c r="F1107" s="12"/>
      <c r="G1107" s="12"/>
      <c r="H1107" s="12"/>
      <c r="I1107"/>
    </row>
    <row r="1108" spans="1:9" ht="12.75">
      <c r="A1108" s="15"/>
      <c r="B1108" s="15"/>
      <c r="C1108" s="15"/>
      <c r="D1108" s="15"/>
      <c r="E1108" s="15"/>
      <c r="F1108" s="12"/>
      <c r="G1108" s="12"/>
      <c r="H1108" s="12"/>
      <c r="I1108"/>
    </row>
    <row r="1109" spans="1:9" ht="12.75">
      <c r="A1109" s="15"/>
      <c r="B1109" s="15"/>
      <c r="C1109" s="15"/>
      <c r="D1109" s="15"/>
      <c r="E1109" s="15"/>
      <c r="F1109" s="12"/>
      <c r="G1109" s="12"/>
      <c r="H1109" s="12"/>
      <c r="I1109"/>
    </row>
    <row r="1110" spans="1:9" ht="12.75">
      <c r="A1110" s="15"/>
      <c r="B1110" s="15"/>
      <c r="C1110" s="15"/>
      <c r="D1110" s="15"/>
      <c r="E1110" s="15"/>
      <c r="F1110" s="12"/>
      <c r="G1110" s="12"/>
      <c r="H1110" s="12"/>
      <c r="I1110"/>
    </row>
    <row r="1111" spans="1:9" ht="12.75">
      <c r="A1111" s="15"/>
      <c r="B1111" s="15"/>
      <c r="C1111" s="15"/>
      <c r="D1111" s="15"/>
      <c r="E1111" s="15"/>
      <c r="F1111" s="12"/>
      <c r="G1111" s="12"/>
      <c r="H1111" s="12"/>
      <c r="I1111"/>
    </row>
    <row r="1112" spans="1:9" ht="12.75">
      <c r="A1112" s="15"/>
      <c r="B1112" s="15"/>
      <c r="C1112" s="15"/>
      <c r="D1112" s="15"/>
      <c r="E1112" s="15"/>
      <c r="F1112" s="12"/>
      <c r="G1112" s="12"/>
      <c r="H1112" s="12"/>
      <c r="I1112"/>
    </row>
    <row r="1113" spans="1:9" ht="12.75">
      <c r="A1113" s="15"/>
      <c r="B1113" s="15"/>
      <c r="C1113" s="15"/>
      <c r="D1113" s="15"/>
      <c r="E1113" s="15"/>
      <c r="F1113" s="12"/>
      <c r="G1113" s="12"/>
      <c r="H1113" s="12"/>
      <c r="I1113"/>
    </row>
    <row r="1114" spans="1:9" ht="12.75">
      <c r="A1114" s="15"/>
      <c r="B1114" s="15"/>
      <c r="C1114" s="15"/>
      <c r="D1114" s="15"/>
      <c r="E1114" s="15"/>
      <c r="F1114" s="12"/>
      <c r="G1114" s="12"/>
      <c r="H1114" s="12"/>
      <c r="I1114"/>
    </row>
    <row r="1115" spans="1:9" ht="12.75">
      <c r="A1115" s="15"/>
      <c r="B1115" s="15"/>
      <c r="C1115" s="15"/>
      <c r="D1115" s="15"/>
      <c r="E1115" s="15"/>
      <c r="F1115" s="12"/>
      <c r="G1115" s="12"/>
      <c r="H1115" s="12"/>
      <c r="I1115"/>
    </row>
    <row r="1116" spans="1:9" ht="12.75">
      <c r="A1116" s="15"/>
      <c r="B1116" s="15"/>
      <c r="C1116" s="15"/>
      <c r="D1116" s="15"/>
      <c r="E1116" s="15"/>
      <c r="F1116" s="12"/>
      <c r="G1116" s="12"/>
      <c r="H1116" s="12"/>
      <c r="I1116"/>
    </row>
    <row r="1117" spans="1:9" ht="12.75">
      <c r="A1117" s="15"/>
      <c r="B1117" s="15"/>
      <c r="C1117" s="15"/>
      <c r="D1117" s="15"/>
      <c r="E1117" s="15"/>
      <c r="F1117" s="12"/>
      <c r="G1117" s="12"/>
      <c r="H1117" s="12"/>
      <c r="I1117"/>
    </row>
    <row r="1118" spans="1:9" ht="12.75">
      <c r="A1118" s="15"/>
      <c r="B1118" s="15"/>
      <c r="C1118" s="15"/>
      <c r="D1118" s="15"/>
      <c r="E1118" s="15"/>
      <c r="F1118" s="12"/>
      <c r="G1118" s="12"/>
      <c r="H1118" s="12"/>
      <c r="I1118"/>
    </row>
    <row r="1119" spans="1:9" ht="12.75">
      <c r="A1119" s="15"/>
      <c r="B1119" s="15"/>
      <c r="C1119" s="15"/>
      <c r="D1119" s="15"/>
      <c r="E1119" s="15"/>
      <c r="F1119" s="12"/>
      <c r="G1119" s="12"/>
      <c r="H1119" s="12"/>
      <c r="I1119"/>
    </row>
    <row r="1120" spans="1:9" ht="12.75">
      <c r="A1120" s="15"/>
      <c r="B1120" s="15"/>
      <c r="C1120" s="15"/>
      <c r="D1120" s="15"/>
      <c r="E1120" s="15"/>
      <c r="F1120" s="12"/>
      <c r="G1120" s="12"/>
      <c r="H1120" s="12"/>
      <c r="I1120"/>
    </row>
    <row r="1121" spans="1:9" ht="12.75">
      <c r="A1121" s="15"/>
      <c r="B1121" s="15"/>
      <c r="C1121" s="15"/>
      <c r="D1121" s="15"/>
      <c r="E1121" s="15"/>
      <c r="F1121" s="12"/>
      <c r="G1121" s="12"/>
      <c r="H1121" s="12"/>
      <c r="I1121"/>
    </row>
    <row r="1122" spans="1:9" ht="12.75">
      <c r="A1122" s="15"/>
      <c r="B1122" s="15"/>
      <c r="C1122" s="15"/>
      <c r="D1122" s="15"/>
      <c r="E1122" s="15"/>
      <c r="F1122" s="12"/>
      <c r="G1122" s="12"/>
      <c r="H1122" s="12"/>
      <c r="I1122"/>
    </row>
    <row r="1123" spans="1:9" ht="12.75">
      <c r="A1123" s="15"/>
      <c r="B1123" s="15"/>
      <c r="C1123" s="15"/>
      <c r="D1123" s="15"/>
      <c r="E1123" s="15"/>
      <c r="F1123" s="12"/>
      <c r="G1123" s="12"/>
      <c r="H1123" s="12"/>
      <c r="I1123"/>
    </row>
    <row r="1124" spans="1:9" ht="12.75">
      <c r="A1124" s="15"/>
      <c r="B1124" s="15"/>
      <c r="C1124" s="15"/>
      <c r="D1124" s="15"/>
      <c r="E1124" s="15"/>
      <c r="F1124" s="12"/>
      <c r="G1124" s="12"/>
      <c r="H1124" s="12"/>
      <c r="I1124"/>
    </row>
    <row r="1125" spans="1:9" ht="12.75">
      <c r="A1125" s="15"/>
      <c r="B1125" s="15"/>
      <c r="C1125" s="15"/>
      <c r="D1125" s="15"/>
      <c r="E1125" s="15"/>
      <c r="F1125" s="12"/>
      <c r="G1125" s="12"/>
      <c r="H1125" s="12"/>
      <c r="I1125"/>
    </row>
    <row r="1126" spans="1:9" ht="12.75">
      <c r="A1126" s="15"/>
      <c r="B1126" s="15"/>
      <c r="C1126" s="15"/>
      <c r="D1126" s="15"/>
      <c r="E1126" s="15"/>
      <c r="F1126" s="12"/>
      <c r="G1126" s="12"/>
      <c r="H1126" s="12"/>
      <c r="I1126"/>
    </row>
    <row r="1127" spans="1:9" ht="12.75">
      <c r="A1127" s="15"/>
      <c r="B1127" s="15"/>
      <c r="C1127" s="15"/>
      <c r="D1127" s="15"/>
      <c r="E1127" s="15"/>
      <c r="F1127" s="12"/>
      <c r="G1127" s="12"/>
      <c r="H1127" s="12"/>
      <c r="I1127"/>
    </row>
    <row r="1128" spans="1:9" ht="12.75">
      <c r="A1128" s="15"/>
      <c r="B1128" s="15"/>
      <c r="C1128" s="15"/>
      <c r="D1128" s="15"/>
      <c r="E1128" s="15"/>
      <c r="F1128" s="12"/>
      <c r="G1128" s="12"/>
      <c r="H1128" s="12"/>
      <c r="I1128"/>
    </row>
    <row r="1129" spans="1:9" ht="12.75">
      <c r="A1129" s="15"/>
      <c r="B1129" s="15"/>
      <c r="C1129" s="15"/>
      <c r="D1129" s="15"/>
      <c r="E1129" s="15"/>
      <c r="F1129" s="12"/>
      <c r="G1129" s="12"/>
      <c r="H1129" s="12"/>
      <c r="I1129"/>
    </row>
    <row r="1130" spans="1:9" ht="12.75">
      <c r="A1130" s="15"/>
      <c r="B1130" s="15"/>
      <c r="C1130" s="15"/>
      <c r="D1130" s="15"/>
      <c r="E1130" s="15"/>
      <c r="F1130" s="12"/>
      <c r="G1130" s="12"/>
      <c r="H1130" s="12"/>
      <c r="I1130"/>
    </row>
    <row r="1131" spans="1:9" ht="12.75">
      <c r="A1131" s="15"/>
      <c r="B1131" s="15"/>
      <c r="C1131" s="15"/>
      <c r="D1131" s="15"/>
      <c r="E1131" s="15"/>
      <c r="F1131" s="12"/>
      <c r="G1131" s="12"/>
      <c r="H1131" s="12"/>
      <c r="I1131"/>
    </row>
    <row r="1132" spans="1:9" ht="12.75">
      <c r="A1132" s="15"/>
      <c r="B1132" s="15"/>
      <c r="C1132" s="15"/>
      <c r="D1132" s="15"/>
      <c r="E1132" s="15"/>
      <c r="F1132" s="12"/>
      <c r="G1132" s="12"/>
      <c r="H1132" s="12"/>
      <c r="I1132"/>
    </row>
    <row r="1133" spans="1:9" ht="12.75">
      <c r="A1133" s="15"/>
      <c r="B1133" s="15"/>
      <c r="C1133" s="15"/>
      <c r="D1133" s="15"/>
      <c r="E1133" s="15"/>
      <c r="F1133" s="12"/>
      <c r="G1133" s="12"/>
      <c r="H1133" s="12"/>
      <c r="I1133"/>
    </row>
    <row r="1134" spans="1:9" ht="12.75">
      <c r="A1134" s="15"/>
      <c r="B1134" s="15"/>
      <c r="C1134" s="15"/>
      <c r="D1134" s="15"/>
      <c r="E1134" s="15"/>
      <c r="F1134" s="12"/>
      <c r="G1134" s="12"/>
      <c r="H1134" s="12"/>
      <c r="I1134"/>
    </row>
    <row r="1135" spans="1:9" ht="12.75">
      <c r="A1135" s="15"/>
      <c r="B1135" s="15"/>
      <c r="C1135" s="15"/>
      <c r="D1135" s="15"/>
      <c r="E1135" s="15"/>
      <c r="F1135" s="12"/>
      <c r="G1135" s="12"/>
      <c r="H1135" s="12"/>
      <c r="I1135"/>
    </row>
    <row r="1136" spans="1:9" ht="12.75">
      <c r="A1136" s="15"/>
      <c r="B1136" s="15"/>
      <c r="C1136" s="15"/>
      <c r="D1136" s="15"/>
      <c r="E1136" s="15"/>
      <c r="F1136" s="12"/>
      <c r="G1136" s="12"/>
      <c r="H1136" s="12"/>
      <c r="I1136"/>
    </row>
    <row r="1137" spans="1:9" ht="12.75">
      <c r="A1137" s="15"/>
      <c r="B1137" s="15"/>
      <c r="C1137" s="15"/>
      <c r="D1137" s="15"/>
      <c r="E1137" s="15"/>
      <c r="F1137" s="12"/>
      <c r="G1137" s="12"/>
      <c r="H1137" s="12"/>
      <c r="I1137"/>
    </row>
    <row r="1138" spans="1:9" ht="12.75">
      <c r="A1138" s="15"/>
      <c r="B1138" s="15"/>
      <c r="C1138" s="15"/>
      <c r="D1138" s="15"/>
      <c r="E1138" s="15"/>
      <c r="F1138" s="12"/>
      <c r="G1138" s="12"/>
      <c r="H1138" s="12"/>
      <c r="I1138"/>
    </row>
    <row r="1139" spans="1:9" ht="12.75">
      <c r="A1139" s="15"/>
      <c r="B1139" s="15"/>
      <c r="C1139" s="15"/>
      <c r="D1139" s="15"/>
      <c r="E1139" s="15"/>
      <c r="F1139" s="12"/>
      <c r="G1139" s="12"/>
      <c r="H1139" s="12"/>
      <c r="I1139"/>
    </row>
    <row r="1140" spans="1:9" ht="12.75">
      <c r="A1140" s="15"/>
      <c r="B1140" s="15"/>
      <c r="C1140" s="15"/>
      <c r="D1140" s="15"/>
      <c r="E1140" s="15"/>
      <c r="F1140" s="12"/>
      <c r="G1140" s="12"/>
      <c r="H1140" s="12"/>
      <c r="I1140"/>
    </row>
    <row r="1141" spans="1:9" ht="12.75">
      <c r="A1141" s="15"/>
      <c r="B1141" s="15"/>
      <c r="C1141" s="15"/>
      <c r="D1141" s="15"/>
      <c r="E1141" s="15"/>
      <c r="F1141" s="12"/>
      <c r="G1141" s="12"/>
      <c r="H1141" s="12"/>
      <c r="I1141"/>
    </row>
    <row r="1142" spans="1:9" ht="12.75">
      <c r="A1142" s="15"/>
      <c r="B1142" s="15"/>
      <c r="C1142" s="15"/>
      <c r="D1142" s="15"/>
      <c r="E1142" s="15"/>
      <c r="F1142" s="12"/>
      <c r="G1142" s="12"/>
      <c r="H1142" s="12"/>
      <c r="I1142"/>
    </row>
    <row r="1143" spans="1:9" ht="12.75">
      <c r="A1143" s="15"/>
      <c r="B1143" s="15"/>
      <c r="C1143" s="15"/>
      <c r="D1143" s="15"/>
      <c r="E1143" s="15"/>
      <c r="F1143" s="12"/>
      <c r="G1143" s="12"/>
      <c r="H1143" s="12"/>
      <c r="I1143"/>
    </row>
    <row r="1144" spans="1:9" ht="12.75">
      <c r="A1144" s="15"/>
      <c r="B1144" s="15"/>
      <c r="C1144" s="15"/>
      <c r="D1144" s="15"/>
      <c r="E1144" s="15"/>
      <c r="F1144" s="12"/>
      <c r="G1144" s="12"/>
      <c r="H1144" s="12"/>
      <c r="I1144"/>
    </row>
    <row r="1145" spans="1:9" ht="12.75">
      <c r="A1145" s="15"/>
      <c r="B1145" s="15"/>
      <c r="C1145" s="15"/>
      <c r="D1145" s="15"/>
      <c r="E1145" s="15"/>
      <c r="F1145" s="12"/>
      <c r="G1145" s="12"/>
      <c r="H1145" s="12"/>
      <c r="I1145"/>
    </row>
    <row r="1146" spans="1:9" ht="12.75">
      <c r="A1146" s="15"/>
      <c r="B1146" s="15"/>
      <c r="C1146" s="15"/>
      <c r="D1146" s="15"/>
      <c r="E1146" s="15"/>
      <c r="F1146" s="12"/>
      <c r="G1146" s="12"/>
      <c r="H1146" s="12"/>
      <c r="I1146"/>
    </row>
    <row r="1147" spans="1:9" ht="12.75">
      <c r="A1147" s="15"/>
      <c r="B1147" s="15"/>
      <c r="C1147" s="15"/>
      <c r="D1147" s="15"/>
      <c r="E1147" s="15"/>
      <c r="F1147" s="12"/>
      <c r="G1147" s="12"/>
      <c r="H1147" s="12"/>
      <c r="I1147"/>
    </row>
    <row r="1148" spans="1:9" ht="12.75">
      <c r="A1148" s="15"/>
      <c r="B1148" s="15"/>
      <c r="C1148" s="15"/>
      <c r="D1148" s="15"/>
      <c r="E1148" s="15"/>
      <c r="F1148" s="12"/>
      <c r="G1148" s="12"/>
      <c r="H1148" s="12"/>
      <c r="I1148"/>
    </row>
    <row r="1149" spans="1:9" ht="12.75">
      <c r="A1149" s="15"/>
      <c r="B1149" s="15"/>
      <c r="C1149" s="15"/>
      <c r="D1149" s="15"/>
      <c r="E1149" s="15"/>
      <c r="F1149" s="12"/>
      <c r="G1149" s="12"/>
      <c r="H1149" s="12"/>
      <c r="I1149"/>
    </row>
    <row r="1150" spans="1:9" ht="12.75">
      <c r="A1150" s="15"/>
      <c r="B1150" s="15"/>
      <c r="C1150" s="15"/>
      <c r="D1150" s="15"/>
      <c r="E1150" s="15"/>
      <c r="F1150" s="12"/>
      <c r="G1150" s="12"/>
      <c r="H1150" s="12"/>
      <c r="I1150"/>
    </row>
    <row r="1151" spans="1:9" ht="12.75">
      <c r="A1151" s="15"/>
      <c r="B1151" s="15"/>
      <c r="C1151" s="15"/>
      <c r="D1151" s="15"/>
      <c r="E1151" s="15"/>
      <c r="F1151" s="12"/>
      <c r="G1151" s="12"/>
      <c r="H1151" s="12"/>
      <c r="I1151"/>
    </row>
    <row r="1152" spans="1:9" ht="12.75">
      <c r="A1152" s="15"/>
      <c r="B1152" s="15"/>
      <c r="C1152" s="15"/>
      <c r="D1152" s="15"/>
      <c r="E1152" s="15"/>
      <c r="F1152" s="12"/>
      <c r="G1152" s="12"/>
      <c r="H1152" s="12"/>
      <c r="I1152"/>
    </row>
    <row r="1153" spans="1:9" ht="12.75">
      <c r="A1153" s="15"/>
      <c r="B1153" s="15"/>
      <c r="C1153" s="15"/>
      <c r="D1153" s="15"/>
      <c r="E1153" s="15"/>
      <c r="F1153" s="12"/>
      <c r="G1153" s="12"/>
      <c r="H1153" s="12"/>
      <c r="I1153"/>
    </row>
    <row r="1154" spans="1:9" ht="12.75">
      <c r="A1154" s="15"/>
      <c r="B1154" s="15"/>
      <c r="C1154" s="15"/>
      <c r="D1154" s="15"/>
      <c r="E1154" s="15"/>
      <c r="F1154" s="12"/>
      <c r="G1154" s="12"/>
      <c r="H1154" s="12"/>
      <c r="I1154"/>
    </row>
    <row r="1155" spans="1:9" ht="12.75">
      <c r="A1155" s="15"/>
      <c r="B1155" s="15"/>
      <c r="C1155" s="15"/>
      <c r="D1155" s="15"/>
      <c r="E1155" s="15"/>
      <c r="F1155" s="12"/>
      <c r="G1155" s="12"/>
      <c r="H1155" s="12"/>
      <c r="I1155"/>
    </row>
    <row r="1156" spans="1:9" ht="12.75">
      <c r="A1156" s="15"/>
      <c r="B1156" s="15"/>
      <c r="C1156" s="15"/>
      <c r="D1156" s="15"/>
      <c r="E1156" s="15"/>
      <c r="F1156" s="12"/>
      <c r="G1156" s="12"/>
      <c r="H1156" s="12"/>
      <c r="I1156"/>
    </row>
    <row r="1157" spans="1:9" ht="12.75">
      <c r="A1157" s="15"/>
      <c r="B1157" s="15"/>
      <c r="C1157" s="15"/>
      <c r="D1157" s="15"/>
      <c r="E1157" s="15"/>
      <c r="F1157" s="12"/>
      <c r="G1157" s="12"/>
      <c r="H1157" s="12"/>
      <c r="I1157"/>
    </row>
    <row r="1158" spans="1:9" ht="12.75">
      <c r="A1158" s="15"/>
      <c r="B1158" s="15"/>
      <c r="C1158" s="15"/>
      <c r="D1158" s="15"/>
      <c r="E1158" s="15"/>
      <c r="F1158" s="12"/>
      <c r="G1158" s="12"/>
      <c r="H1158" s="12"/>
      <c r="I1158"/>
    </row>
    <row r="1159" spans="1:9" ht="12.75">
      <c r="A1159" s="15"/>
      <c r="B1159" s="15"/>
      <c r="C1159" s="15"/>
      <c r="D1159" s="15"/>
      <c r="E1159" s="15"/>
      <c r="F1159" s="12"/>
      <c r="G1159" s="12"/>
      <c r="H1159" s="12"/>
      <c r="I1159"/>
    </row>
    <row r="1160" spans="1:9" ht="12.75">
      <c r="A1160" s="15"/>
      <c r="B1160" s="15"/>
      <c r="C1160" s="15"/>
      <c r="D1160" s="15"/>
      <c r="E1160" s="15"/>
      <c r="F1160" s="12"/>
      <c r="G1160" s="12"/>
      <c r="H1160" s="12"/>
      <c r="I1160"/>
    </row>
    <row r="1161" spans="1:9" ht="12.75">
      <c r="A1161" s="15"/>
      <c r="B1161" s="15"/>
      <c r="C1161" s="15"/>
      <c r="D1161" s="15"/>
      <c r="E1161" s="15"/>
      <c r="F1161" s="12"/>
      <c r="G1161" s="12"/>
      <c r="H1161" s="12"/>
      <c r="I1161"/>
    </row>
    <row r="1162" spans="1:9" ht="12.75">
      <c r="A1162" s="15"/>
      <c r="B1162" s="15"/>
      <c r="C1162" s="15"/>
      <c r="D1162" s="15"/>
      <c r="E1162" s="15"/>
      <c r="F1162" s="12"/>
      <c r="G1162" s="12"/>
      <c r="H1162" s="12"/>
      <c r="I1162"/>
    </row>
    <row r="1163" spans="1:9" ht="12.75">
      <c r="A1163" s="15"/>
      <c r="B1163" s="15"/>
      <c r="C1163" s="15"/>
      <c r="D1163" s="15"/>
      <c r="E1163" s="15"/>
      <c r="F1163" s="12"/>
      <c r="G1163" s="12"/>
      <c r="H1163" s="12"/>
      <c r="I1163"/>
    </row>
    <row r="1164" spans="1:9" ht="12.75">
      <c r="A1164" s="15"/>
      <c r="B1164" s="15"/>
      <c r="C1164" s="15"/>
      <c r="D1164" s="15"/>
      <c r="E1164" s="15"/>
      <c r="F1164" s="12"/>
      <c r="G1164" s="12"/>
      <c r="H1164" s="12"/>
      <c r="I1164"/>
    </row>
    <row r="1165" spans="1:9" ht="12.75">
      <c r="A1165" s="15"/>
      <c r="B1165" s="15"/>
      <c r="C1165" s="15"/>
      <c r="D1165" s="15"/>
      <c r="E1165" s="15"/>
      <c r="F1165" s="12"/>
      <c r="G1165" s="12"/>
      <c r="H1165" s="12"/>
      <c r="I1165"/>
    </row>
    <row r="1166" spans="1:9" ht="12.75">
      <c r="A1166" s="15"/>
      <c r="B1166" s="15"/>
      <c r="C1166" s="15"/>
      <c r="D1166" s="15"/>
      <c r="E1166" s="15"/>
      <c r="F1166" s="12"/>
      <c r="G1166" s="12"/>
      <c r="H1166" s="12"/>
      <c r="I1166"/>
    </row>
    <row r="1167" spans="1:9" ht="12.75">
      <c r="A1167" s="15"/>
      <c r="B1167" s="15"/>
      <c r="C1167" s="15"/>
      <c r="D1167" s="15"/>
      <c r="E1167" s="15"/>
      <c r="F1167" s="12"/>
      <c r="G1167" s="12"/>
      <c r="H1167" s="12"/>
      <c r="I1167"/>
    </row>
    <row r="1168" spans="1:9" ht="12.75">
      <c r="A1168" s="15"/>
      <c r="B1168" s="15"/>
      <c r="C1168" s="15"/>
      <c r="D1168" s="15"/>
      <c r="E1168" s="15"/>
      <c r="F1168" s="12"/>
      <c r="G1168" s="12"/>
      <c r="H1168" s="12"/>
      <c r="I1168"/>
    </row>
    <row r="1169" spans="1:9" ht="12.75">
      <c r="A1169" s="15"/>
      <c r="B1169" s="15"/>
      <c r="C1169" s="15"/>
      <c r="D1169" s="15"/>
      <c r="E1169" s="15"/>
      <c r="F1169" s="12"/>
      <c r="G1169" s="12"/>
      <c r="H1169" s="12"/>
      <c r="I1169"/>
    </row>
    <row r="1170" spans="1:9" ht="12.75">
      <c r="A1170" s="15"/>
      <c r="B1170" s="15"/>
      <c r="C1170" s="15"/>
      <c r="D1170" s="15"/>
      <c r="E1170" s="15"/>
      <c r="F1170" s="12"/>
      <c r="G1170" s="12"/>
      <c r="H1170" s="12"/>
      <c r="I1170"/>
    </row>
    <row r="1171" spans="1:9" ht="12.75">
      <c r="A1171" s="15"/>
      <c r="B1171" s="15"/>
      <c r="C1171" s="15"/>
      <c r="D1171" s="15"/>
      <c r="E1171" s="15"/>
      <c r="F1171" s="12"/>
      <c r="G1171" s="12"/>
      <c r="H1171" s="12"/>
      <c r="I1171"/>
    </row>
    <row r="1172" spans="1:9" ht="12.75">
      <c r="A1172" s="15"/>
      <c r="B1172" s="15"/>
      <c r="C1172" s="15"/>
      <c r="D1172" s="15"/>
      <c r="E1172" s="15"/>
      <c r="F1172" s="12"/>
      <c r="G1172" s="12"/>
      <c r="H1172" s="12"/>
      <c r="I1172"/>
    </row>
    <row r="1173" spans="1:9" ht="12.75">
      <c r="A1173" s="15"/>
      <c r="B1173" s="15"/>
      <c r="C1173" s="15"/>
      <c r="D1173" s="15"/>
      <c r="E1173" s="15"/>
      <c r="F1173" s="12"/>
      <c r="G1173" s="12"/>
      <c r="H1173" s="12"/>
      <c r="I1173"/>
    </row>
    <row r="1174" spans="1:9" ht="12.75">
      <c r="A1174" s="15"/>
      <c r="B1174" s="15"/>
      <c r="C1174" s="15"/>
      <c r="D1174" s="15"/>
      <c r="E1174" s="15"/>
      <c r="F1174" s="12"/>
      <c r="G1174" s="12"/>
      <c r="H1174" s="12"/>
      <c r="I1174"/>
    </row>
    <row r="1175" spans="1:9" ht="12.75">
      <c r="A1175" s="15"/>
      <c r="B1175" s="15"/>
      <c r="C1175" s="15"/>
      <c r="D1175" s="15"/>
      <c r="E1175" s="15"/>
      <c r="F1175" s="12"/>
      <c r="G1175" s="12"/>
      <c r="H1175" s="12"/>
      <c r="I1175"/>
    </row>
    <row r="1176" spans="1:9" ht="12.75">
      <c r="A1176" s="15"/>
      <c r="B1176" s="15"/>
      <c r="C1176" s="15"/>
      <c r="D1176" s="15"/>
      <c r="E1176" s="15"/>
      <c r="F1176" s="12"/>
      <c r="G1176" s="12"/>
      <c r="H1176" s="12"/>
      <c r="I1176"/>
    </row>
    <row r="1177" spans="1:9" ht="12.75">
      <c r="A1177" s="15"/>
      <c r="B1177" s="15"/>
      <c r="C1177" s="15"/>
      <c r="D1177" s="15"/>
      <c r="E1177" s="15"/>
      <c r="F1177" s="12"/>
      <c r="G1177" s="12"/>
      <c r="H1177" s="12"/>
      <c r="I1177"/>
    </row>
    <row r="1178" spans="1:9" ht="12.75">
      <c r="A1178" s="15"/>
      <c r="B1178" s="15"/>
      <c r="C1178" s="15"/>
      <c r="D1178" s="15"/>
      <c r="E1178" s="15"/>
      <c r="F1178" s="12"/>
      <c r="G1178" s="12"/>
      <c r="H1178" s="12"/>
      <c r="I1178"/>
    </row>
    <row r="1179" spans="1:9" ht="12.75">
      <c r="A1179" s="15"/>
      <c r="B1179" s="15"/>
      <c r="C1179" s="15"/>
      <c r="D1179" s="15"/>
      <c r="E1179" s="15"/>
      <c r="F1179" s="12"/>
      <c r="G1179" s="12"/>
      <c r="H1179" s="12"/>
      <c r="I1179"/>
    </row>
    <row r="1180" spans="1:9" ht="12.75">
      <c r="A1180" s="15"/>
      <c r="B1180" s="15"/>
      <c r="C1180" s="15"/>
      <c r="D1180" s="15"/>
      <c r="E1180" s="15"/>
      <c r="F1180" s="12"/>
      <c r="G1180" s="12"/>
      <c r="H1180" s="12"/>
      <c r="I1180"/>
    </row>
    <row r="1181" spans="1:9" ht="12.75">
      <c r="A1181" s="15"/>
      <c r="B1181" s="15"/>
      <c r="C1181" s="15"/>
      <c r="D1181" s="15"/>
      <c r="E1181" s="15"/>
      <c r="F1181" s="12"/>
      <c r="G1181" s="12"/>
      <c r="H1181" s="12"/>
      <c r="I1181"/>
    </row>
    <row r="1182" spans="1:9" ht="12.75">
      <c r="A1182" s="15"/>
      <c r="B1182" s="15"/>
      <c r="C1182" s="15"/>
      <c r="D1182" s="15"/>
      <c r="E1182" s="15"/>
      <c r="F1182" s="12"/>
      <c r="G1182" s="12"/>
      <c r="H1182" s="12"/>
      <c r="I1182"/>
    </row>
    <row r="1183" spans="1:9" ht="12.75">
      <c r="A1183" s="15"/>
      <c r="B1183" s="15"/>
      <c r="C1183" s="15"/>
      <c r="D1183" s="15"/>
      <c r="E1183" s="15"/>
      <c r="F1183" s="12"/>
      <c r="G1183" s="12"/>
      <c r="H1183" s="12"/>
      <c r="I1183"/>
    </row>
    <row r="1184" spans="1:9" ht="12.75">
      <c r="A1184" s="15"/>
      <c r="B1184" s="15"/>
      <c r="C1184" s="15"/>
      <c r="D1184" s="15"/>
      <c r="E1184" s="15"/>
      <c r="F1184" s="12"/>
      <c r="G1184" s="12"/>
      <c r="H1184" s="12"/>
      <c r="I1184"/>
    </row>
    <row r="1185" spans="1:9" ht="12.75">
      <c r="A1185" s="15"/>
      <c r="B1185" s="15"/>
      <c r="C1185" s="15"/>
      <c r="D1185" s="15"/>
      <c r="E1185" s="15"/>
      <c r="F1185" s="12"/>
      <c r="G1185" s="12"/>
      <c r="H1185" s="12"/>
      <c r="I1185"/>
    </row>
    <row r="1186" spans="1:9" ht="12.75">
      <c r="A1186" s="15"/>
      <c r="B1186" s="15"/>
      <c r="C1186" s="15"/>
      <c r="D1186" s="15"/>
      <c r="E1186" s="15"/>
      <c r="F1186" s="12"/>
      <c r="G1186" s="12"/>
      <c r="H1186" s="12"/>
      <c r="I1186"/>
    </row>
    <row r="1187" spans="1:9" ht="12.75">
      <c r="A1187" s="15"/>
      <c r="B1187" s="15"/>
      <c r="C1187" s="15"/>
      <c r="D1187" s="15"/>
      <c r="E1187" s="15"/>
      <c r="F1187" s="12"/>
      <c r="G1187" s="12"/>
      <c r="H1187" s="12"/>
      <c r="I1187"/>
    </row>
    <row r="1188" spans="1:9" ht="12.75">
      <c r="A1188" s="15"/>
      <c r="B1188" s="15"/>
      <c r="C1188" s="15"/>
      <c r="D1188" s="15"/>
      <c r="E1188" s="15"/>
      <c r="F1188" s="12"/>
      <c r="G1188" s="12"/>
      <c r="H1188" s="12"/>
      <c r="I1188"/>
    </row>
    <row r="1189" spans="1:9" ht="12.75">
      <c r="A1189" s="15"/>
      <c r="B1189" s="15"/>
      <c r="C1189" s="15"/>
      <c r="D1189" s="15"/>
      <c r="E1189" s="15"/>
      <c r="F1189" s="12"/>
      <c r="G1189" s="12"/>
      <c r="H1189" s="12"/>
      <c r="I1189"/>
    </row>
    <row r="1190" spans="1:9" ht="12.75">
      <c r="A1190" s="15"/>
      <c r="B1190" s="15"/>
      <c r="C1190" s="15"/>
      <c r="D1190" s="15"/>
      <c r="E1190" s="15"/>
      <c r="F1190" s="12"/>
      <c r="G1190" s="12"/>
      <c r="H1190" s="12"/>
      <c r="I1190"/>
    </row>
    <row r="1191" spans="1:9" ht="12.75">
      <c r="A1191" s="15"/>
      <c r="B1191" s="15"/>
      <c r="C1191" s="15"/>
      <c r="D1191" s="15"/>
      <c r="E1191" s="15"/>
      <c r="F1191" s="12"/>
      <c r="G1191" s="12"/>
      <c r="H1191" s="12"/>
      <c r="I1191"/>
    </row>
    <row r="1192" spans="1:9" ht="12.75">
      <c r="A1192" s="15"/>
      <c r="B1192" s="15"/>
      <c r="C1192" s="15"/>
      <c r="D1192" s="15"/>
      <c r="E1192" s="15"/>
      <c r="F1192" s="12"/>
      <c r="G1192" s="12"/>
      <c r="H1192" s="12"/>
      <c r="I1192"/>
    </row>
    <row r="1193" spans="1:9" ht="12.75">
      <c r="A1193" s="15"/>
      <c r="B1193" s="15"/>
      <c r="C1193" s="15"/>
      <c r="D1193" s="15"/>
      <c r="E1193" s="15"/>
      <c r="F1193" s="12"/>
      <c r="G1193" s="12"/>
      <c r="H1193" s="12"/>
      <c r="I1193"/>
    </row>
    <row r="1194" spans="1:9" ht="12.75">
      <c r="A1194" s="15"/>
      <c r="B1194" s="15"/>
      <c r="C1194" s="15"/>
      <c r="D1194" s="15"/>
      <c r="E1194" s="15"/>
      <c r="F1194" s="12"/>
      <c r="G1194" s="12"/>
      <c r="H1194" s="12"/>
      <c r="I1194"/>
    </row>
    <row r="1195" spans="1:9" ht="12.75">
      <c r="A1195" s="15"/>
      <c r="B1195" s="15"/>
      <c r="C1195" s="15"/>
      <c r="D1195" s="15"/>
      <c r="E1195" s="15"/>
      <c r="F1195" s="12"/>
      <c r="G1195" s="12"/>
      <c r="H1195" s="12"/>
      <c r="I1195"/>
    </row>
    <row r="1196" spans="1:9" ht="12.75">
      <c r="A1196" s="15"/>
      <c r="B1196" s="15"/>
      <c r="C1196" s="15"/>
      <c r="D1196" s="15"/>
      <c r="E1196" s="15"/>
      <c r="F1196" s="12"/>
      <c r="G1196" s="12"/>
      <c r="H1196" s="12"/>
      <c r="I1196"/>
    </row>
    <row r="1197" spans="1:9" ht="12.75">
      <c r="A1197" s="15"/>
      <c r="B1197" s="15"/>
      <c r="C1197" s="15"/>
      <c r="D1197" s="15"/>
      <c r="E1197" s="15"/>
      <c r="F1197" s="12"/>
      <c r="G1197" s="12"/>
      <c r="H1197" s="12"/>
      <c r="I1197"/>
    </row>
    <row r="1198" spans="1:9" ht="12.75">
      <c r="A1198" s="15"/>
      <c r="B1198" s="15"/>
      <c r="C1198" s="15"/>
      <c r="D1198" s="15"/>
      <c r="E1198" s="15"/>
      <c r="F1198" s="12"/>
      <c r="G1198" s="12"/>
      <c r="H1198" s="12"/>
      <c r="I1198"/>
    </row>
    <row r="1199" spans="1:9" ht="12.75">
      <c r="A1199" s="15"/>
      <c r="B1199" s="15"/>
      <c r="C1199" s="15"/>
      <c r="D1199" s="15"/>
      <c r="E1199" s="15"/>
      <c r="F1199" s="12"/>
      <c r="G1199" s="12"/>
      <c r="H1199" s="12"/>
      <c r="I1199"/>
    </row>
    <row r="1200" spans="1:9" ht="12.75">
      <c r="A1200" s="15"/>
      <c r="B1200" s="15"/>
      <c r="C1200" s="15"/>
      <c r="D1200" s="15"/>
      <c r="E1200" s="15"/>
      <c r="F1200" s="12"/>
      <c r="G1200" s="12"/>
      <c r="H1200" s="12"/>
      <c r="I1200"/>
    </row>
    <row r="1201" spans="1:9" ht="12.75">
      <c r="A1201" s="15"/>
      <c r="B1201" s="15"/>
      <c r="C1201" s="15"/>
      <c r="D1201" s="15"/>
      <c r="E1201" s="15"/>
      <c r="F1201" s="12"/>
      <c r="G1201" s="12"/>
      <c r="H1201" s="12"/>
      <c r="I1201"/>
    </row>
    <row r="1202" spans="1:9" ht="12.75">
      <c r="A1202" s="15"/>
      <c r="B1202" s="15"/>
      <c r="C1202" s="15"/>
      <c r="D1202" s="15"/>
      <c r="E1202" s="15"/>
      <c r="F1202" s="12"/>
      <c r="G1202" s="12"/>
      <c r="H1202" s="12"/>
      <c r="I1202"/>
    </row>
    <row r="1203" spans="1:9" ht="12.75">
      <c r="A1203" s="15"/>
      <c r="B1203" s="15"/>
      <c r="C1203" s="15"/>
      <c r="D1203" s="15"/>
      <c r="E1203" s="15"/>
      <c r="F1203" s="12"/>
      <c r="G1203" s="12"/>
      <c r="H1203" s="12"/>
      <c r="I1203"/>
    </row>
    <row r="1204" spans="1:9" ht="12.75">
      <c r="A1204" s="15"/>
      <c r="B1204" s="15"/>
      <c r="C1204" s="15"/>
      <c r="D1204" s="15"/>
      <c r="E1204" s="15"/>
      <c r="F1204" s="12"/>
      <c r="G1204" s="12"/>
      <c r="H1204" s="12"/>
      <c r="I1204"/>
    </row>
    <row r="1205" spans="1:9" ht="12.75">
      <c r="A1205" s="15"/>
      <c r="B1205" s="15"/>
      <c r="C1205" s="15"/>
      <c r="D1205" s="15"/>
      <c r="E1205" s="15"/>
      <c r="F1205" s="12"/>
      <c r="G1205" s="12"/>
      <c r="H1205" s="12"/>
      <c r="I1205"/>
    </row>
    <row r="1206" spans="1:9" ht="12.75">
      <c r="A1206" s="15"/>
      <c r="B1206" s="15"/>
      <c r="C1206" s="15"/>
      <c r="D1206" s="15"/>
      <c r="E1206" s="15"/>
      <c r="F1206" s="12"/>
      <c r="G1206" s="12"/>
      <c r="H1206" s="12"/>
      <c r="I1206"/>
    </row>
    <row r="1207" spans="1:9" ht="12.75">
      <c r="A1207" s="15"/>
      <c r="B1207" s="15"/>
      <c r="C1207" s="15"/>
      <c r="D1207" s="15"/>
      <c r="E1207" s="15"/>
      <c r="F1207" s="12"/>
      <c r="G1207" s="12"/>
      <c r="H1207" s="12"/>
      <c r="I1207"/>
    </row>
    <row r="1208" spans="1:9" ht="12.75">
      <c r="A1208" s="15"/>
      <c r="B1208" s="15"/>
      <c r="C1208" s="15"/>
      <c r="D1208" s="15"/>
      <c r="E1208" s="15"/>
      <c r="F1208" s="12"/>
      <c r="G1208" s="12"/>
      <c r="H1208" s="12"/>
      <c r="I1208"/>
    </row>
    <row r="1209" spans="1:9" ht="12.75">
      <c r="A1209" s="15"/>
      <c r="B1209" s="15"/>
      <c r="C1209" s="15"/>
      <c r="D1209" s="15"/>
      <c r="E1209" s="15"/>
      <c r="F1209" s="12"/>
      <c r="G1209" s="12"/>
      <c r="H1209" s="12"/>
      <c r="I1209"/>
    </row>
    <row r="1210" spans="1:9" ht="12.75">
      <c r="A1210" s="15"/>
      <c r="B1210" s="15"/>
      <c r="C1210" s="15"/>
      <c r="D1210" s="15"/>
      <c r="E1210" s="15"/>
      <c r="F1210" s="12"/>
      <c r="G1210" s="12"/>
      <c r="H1210" s="12"/>
      <c r="I1210"/>
    </row>
    <row r="1211" spans="1:9" ht="12.75">
      <c r="A1211" s="15"/>
      <c r="B1211" s="15"/>
      <c r="C1211" s="15"/>
      <c r="D1211" s="15"/>
      <c r="E1211" s="15"/>
      <c r="F1211" s="12"/>
      <c r="G1211" s="12"/>
      <c r="H1211" s="12"/>
      <c r="I1211"/>
    </row>
    <row r="1212" spans="1:9" ht="12.75">
      <c r="A1212" s="15"/>
      <c r="B1212" s="15"/>
      <c r="C1212" s="15"/>
      <c r="D1212" s="15"/>
      <c r="E1212" s="15"/>
      <c r="F1212" s="12"/>
      <c r="G1212" s="12"/>
      <c r="H1212" s="12"/>
      <c r="I1212"/>
    </row>
    <row r="1213" spans="1:9" ht="12.75">
      <c r="A1213" s="15"/>
      <c r="B1213" s="15"/>
      <c r="C1213" s="15"/>
      <c r="D1213" s="15"/>
      <c r="E1213" s="15"/>
      <c r="F1213" s="12"/>
      <c r="G1213" s="12"/>
      <c r="H1213" s="12"/>
      <c r="I1213"/>
    </row>
    <row r="1214" spans="1:9" ht="12.75">
      <c r="A1214" s="15"/>
      <c r="B1214" s="15"/>
      <c r="C1214" s="15"/>
      <c r="D1214" s="15"/>
      <c r="E1214" s="15"/>
      <c r="F1214" s="12"/>
      <c r="G1214" s="12"/>
      <c r="H1214" s="12"/>
      <c r="I1214"/>
    </row>
    <row r="1215" spans="1:9" ht="12.75">
      <c r="A1215" s="15"/>
      <c r="B1215" s="15"/>
      <c r="C1215" s="15"/>
      <c r="D1215" s="15"/>
      <c r="E1215" s="15"/>
      <c r="F1215" s="12"/>
      <c r="G1215" s="12"/>
      <c r="H1215" s="12"/>
      <c r="I1215"/>
    </row>
    <row r="1216" spans="1:9" ht="12.75">
      <c r="A1216" s="15"/>
      <c r="B1216" s="15"/>
      <c r="C1216" s="15"/>
      <c r="D1216" s="15"/>
      <c r="E1216" s="15"/>
      <c r="F1216" s="12"/>
      <c r="G1216" s="12"/>
      <c r="H1216" s="12"/>
      <c r="I1216"/>
    </row>
    <row r="1217" spans="1:9" ht="12.75">
      <c r="A1217" s="15"/>
      <c r="B1217" s="15"/>
      <c r="C1217" s="15"/>
      <c r="D1217" s="15"/>
      <c r="E1217" s="15"/>
      <c r="F1217" s="12"/>
      <c r="G1217" s="12"/>
      <c r="H1217" s="12"/>
      <c r="I1217"/>
    </row>
    <row r="1218" spans="1:9" ht="12.75">
      <c r="A1218" s="15"/>
      <c r="B1218" s="15"/>
      <c r="C1218" s="15"/>
      <c r="D1218" s="15"/>
      <c r="E1218" s="15"/>
      <c r="F1218" s="12"/>
      <c r="G1218" s="12"/>
      <c r="H1218" s="12"/>
      <c r="I1218"/>
    </row>
    <row r="1219" spans="1:9" ht="12.75">
      <c r="A1219" s="15"/>
      <c r="B1219" s="15"/>
      <c r="C1219" s="15"/>
      <c r="D1219" s="15"/>
      <c r="E1219" s="15"/>
      <c r="F1219" s="12"/>
      <c r="G1219" s="12"/>
      <c r="H1219" s="12"/>
      <c r="I1219"/>
    </row>
    <row r="1220" spans="1:9" ht="12.75">
      <c r="A1220" s="15"/>
      <c r="B1220" s="15"/>
      <c r="C1220" s="15"/>
      <c r="D1220" s="15"/>
      <c r="E1220" s="15"/>
      <c r="F1220" s="12"/>
      <c r="G1220" s="12"/>
      <c r="H1220" s="12"/>
      <c r="I1220"/>
    </row>
    <row r="1221" spans="1:9" ht="12.75">
      <c r="A1221" s="15"/>
      <c r="B1221" s="15"/>
      <c r="C1221" s="15"/>
      <c r="D1221" s="15"/>
      <c r="E1221" s="15"/>
      <c r="F1221" s="12"/>
      <c r="G1221" s="12"/>
      <c r="H1221" s="12"/>
      <c r="I1221"/>
    </row>
    <row r="1222" spans="1:9" ht="12.75">
      <c r="A1222" s="15"/>
      <c r="B1222" s="15"/>
      <c r="C1222" s="15"/>
      <c r="D1222" s="15"/>
      <c r="E1222" s="15"/>
      <c r="F1222" s="12"/>
      <c r="G1222" s="12"/>
      <c r="H1222" s="12"/>
      <c r="I1222"/>
    </row>
    <row r="1223" spans="1:9" ht="12.75">
      <c r="A1223" s="15"/>
      <c r="B1223" s="15"/>
      <c r="C1223" s="15"/>
      <c r="D1223" s="15"/>
      <c r="E1223" s="15"/>
      <c r="F1223" s="12"/>
      <c r="G1223" s="12"/>
      <c r="H1223" s="12"/>
      <c r="I1223"/>
    </row>
    <row r="1224" spans="1:9" ht="12.75">
      <c r="A1224" s="15"/>
      <c r="B1224" s="15"/>
      <c r="C1224" s="15"/>
      <c r="D1224" s="15"/>
      <c r="E1224" s="15"/>
      <c r="F1224" s="12"/>
      <c r="G1224" s="12"/>
      <c r="H1224" s="12"/>
      <c r="I1224"/>
    </row>
    <row r="1225" spans="1:9" ht="12.75">
      <c r="A1225" s="15"/>
      <c r="B1225" s="15"/>
      <c r="C1225" s="15"/>
      <c r="D1225" s="15"/>
      <c r="E1225" s="15"/>
      <c r="F1225" s="12"/>
      <c r="G1225" s="12"/>
      <c r="H1225" s="12"/>
      <c r="I1225"/>
    </row>
    <row r="1226" spans="1:9" ht="12.75">
      <c r="A1226" s="15"/>
      <c r="B1226" s="15"/>
      <c r="C1226" s="15"/>
      <c r="D1226" s="15"/>
      <c r="E1226" s="15"/>
      <c r="F1226" s="12"/>
      <c r="G1226" s="12"/>
      <c r="H1226" s="12"/>
      <c r="I1226"/>
    </row>
    <row r="1227" spans="1:9" ht="12.75">
      <c r="A1227" s="15"/>
      <c r="B1227" s="15"/>
      <c r="C1227" s="15"/>
      <c r="D1227" s="15"/>
      <c r="E1227" s="15"/>
      <c r="F1227" s="12"/>
      <c r="G1227" s="12"/>
      <c r="H1227" s="12"/>
      <c r="I1227"/>
    </row>
    <row r="1228" spans="1:9" ht="12.75">
      <c r="A1228" s="15"/>
      <c r="B1228" s="15"/>
      <c r="C1228" s="15"/>
      <c r="D1228" s="15"/>
      <c r="E1228" s="15"/>
      <c r="F1228" s="12"/>
      <c r="G1228" s="12"/>
      <c r="H1228" s="12"/>
      <c r="I1228"/>
    </row>
    <row r="1229" spans="1:9" ht="12.75">
      <c r="A1229" s="15"/>
      <c r="B1229" s="15"/>
      <c r="C1229" s="15"/>
      <c r="D1229" s="15"/>
      <c r="E1229" s="15"/>
      <c r="F1229" s="12"/>
      <c r="G1229" s="12"/>
      <c r="H1229" s="12"/>
      <c r="I1229"/>
    </row>
    <row r="1230" spans="1:9" ht="12.75">
      <c r="A1230" s="15"/>
      <c r="B1230" s="15"/>
      <c r="C1230" s="15"/>
      <c r="D1230" s="15"/>
      <c r="E1230" s="15"/>
      <c r="F1230" s="12"/>
      <c r="G1230" s="12"/>
      <c r="H1230" s="12"/>
      <c r="I1230"/>
    </row>
    <row r="1231" spans="1:9" ht="12.75">
      <c r="A1231" s="15"/>
      <c r="B1231" s="15"/>
      <c r="C1231" s="15"/>
      <c r="D1231" s="15"/>
      <c r="E1231" s="15"/>
      <c r="F1231" s="12"/>
      <c r="G1231" s="12"/>
      <c r="H1231" s="12"/>
      <c r="I1231"/>
    </row>
    <row r="1232" spans="1:9" ht="12.75">
      <c r="A1232" s="15"/>
      <c r="B1232" s="15"/>
      <c r="C1232" s="15"/>
      <c r="D1232" s="15"/>
      <c r="E1232" s="15"/>
      <c r="F1232" s="12"/>
      <c r="G1232" s="12"/>
      <c r="H1232" s="12"/>
      <c r="I1232"/>
    </row>
    <row r="1233" spans="1:9" ht="12.75">
      <c r="A1233" s="15"/>
      <c r="B1233" s="15"/>
      <c r="C1233" s="15"/>
      <c r="D1233" s="15"/>
      <c r="E1233" s="15"/>
      <c r="F1233" s="12"/>
      <c r="G1233" s="12"/>
      <c r="H1233" s="12"/>
      <c r="I1233"/>
    </row>
    <row r="1234" spans="1:9" ht="12.75">
      <c r="A1234" s="15"/>
      <c r="B1234" s="15"/>
      <c r="C1234" s="15"/>
      <c r="D1234" s="15"/>
      <c r="E1234" s="15"/>
      <c r="F1234" s="12"/>
      <c r="G1234" s="12"/>
      <c r="H1234" s="12"/>
      <c r="I1234"/>
    </row>
    <row r="1235" spans="1:9" ht="12.75">
      <c r="A1235" s="15"/>
      <c r="B1235" s="15"/>
      <c r="C1235" s="15"/>
      <c r="D1235" s="15"/>
      <c r="E1235" s="15"/>
      <c r="F1235" s="12"/>
      <c r="G1235" s="12"/>
      <c r="H1235" s="12"/>
      <c r="I1235"/>
    </row>
    <row r="1236" spans="1:9" ht="12.75">
      <c r="A1236" s="15"/>
      <c r="B1236" s="15"/>
      <c r="C1236" s="15"/>
      <c r="D1236" s="15"/>
      <c r="E1236" s="15"/>
      <c r="F1236" s="12"/>
      <c r="G1236" s="12"/>
      <c r="H1236" s="12"/>
      <c r="I1236"/>
    </row>
    <row r="1237" spans="1:9" ht="12.75">
      <c r="A1237" s="15"/>
      <c r="B1237" s="15"/>
      <c r="C1237" s="15"/>
      <c r="D1237" s="15"/>
      <c r="E1237" s="15"/>
      <c r="F1237" s="12"/>
      <c r="G1237" s="12"/>
      <c r="H1237" s="12"/>
      <c r="I1237"/>
    </row>
    <row r="1238" spans="1:9" ht="12.75">
      <c r="A1238" s="15"/>
      <c r="B1238" s="15"/>
      <c r="C1238" s="15"/>
      <c r="D1238" s="15"/>
      <c r="E1238" s="15"/>
      <c r="F1238" s="12"/>
      <c r="G1238" s="12"/>
      <c r="H1238" s="12"/>
      <c r="I1238"/>
    </row>
    <row r="1239" spans="1:9" ht="12.75">
      <c r="A1239" s="15"/>
      <c r="B1239" s="15"/>
      <c r="C1239" s="15"/>
      <c r="D1239" s="15"/>
      <c r="E1239" s="15"/>
      <c r="F1239" s="12"/>
      <c r="G1239" s="12"/>
      <c r="H1239" s="12"/>
      <c r="I1239"/>
    </row>
    <row r="1240" spans="1:9" ht="12.75">
      <c r="A1240" s="15"/>
      <c r="B1240" s="15"/>
      <c r="C1240" s="15"/>
      <c r="D1240" s="15"/>
      <c r="E1240" s="15"/>
      <c r="F1240" s="12"/>
      <c r="G1240" s="12"/>
      <c r="H1240" s="12"/>
      <c r="I1240"/>
    </row>
    <row r="1241" spans="1:9" ht="12.75">
      <c r="A1241" s="15"/>
      <c r="B1241" s="15"/>
      <c r="C1241" s="15"/>
      <c r="D1241" s="15"/>
      <c r="E1241" s="15"/>
      <c r="F1241" s="12"/>
      <c r="G1241" s="12"/>
      <c r="H1241" s="12"/>
      <c r="I1241"/>
    </row>
    <row r="1242" spans="1:9" ht="12.75">
      <c r="A1242" s="15"/>
      <c r="B1242" s="15"/>
      <c r="C1242" s="15"/>
      <c r="D1242" s="15"/>
      <c r="E1242" s="15"/>
      <c r="F1242" s="12"/>
      <c r="G1242" s="12"/>
      <c r="H1242" s="12"/>
      <c r="I1242"/>
    </row>
    <row r="1243" spans="1:9" ht="12.75">
      <c r="A1243" s="15"/>
      <c r="B1243" s="15"/>
      <c r="C1243" s="15"/>
      <c r="D1243" s="15"/>
      <c r="E1243" s="15"/>
      <c r="F1243" s="12"/>
      <c r="G1243" s="12"/>
      <c r="H1243" s="12"/>
      <c r="I1243"/>
    </row>
    <row r="1244" spans="1:9" ht="12.75">
      <c r="A1244" s="15"/>
      <c r="B1244" s="15"/>
      <c r="C1244" s="15"/>
      <c r="D1244" s="15"/>
      <c r="E1244" s="15"/>
      <c r="F1244" s="12"/>
      <c r="G1244" s="12"/>
      <c r="H1244" s="12"/>
      <c r="I1244"/>
    </row>
    <row r="1245" spans="1:9" ht="12.75">
      <c r="A1245" s="15"/>
      <c r="B1245" s="15"/>
      <c r="C1245" s="15"/>
      <c r="D1245" s="15"/>
      <c r="E1245" s="15"/>
      <c r="F1245" s="12"/>
      <c r="G1245" s="12"/>
      <c r="H1245" s="12"/>
      <c r="I1245"/>
    </row>
    <row r="1246" spans="1:9" ht="12.75">
      <c r="A1246" s="15"/>
      <c r="B1246" s="15"/>
      <c r="C1246" s="15"/>
      <c r="D1246" s="15"/>
      <c r="E1246" s="15"/>
      <c r="F1246" s="12"/>
      <c r="G1246" s="12"/>
      <c r="H1246" s="12"/>
      <c r="I1246"/>
    </row>
    <row r="1247" spans="1:9" ht="12.75">
      <c r="A1247" s="15"/>
      <c r="B1247" s="15"/>
      <c r="C1247" s="15"/>
      <c r="D1247" s="15"/>
      <c r="E1247" s="15"/>
      <c r="F1247" s="12"/>
      <c r="G1247" s="12"/>
      <c r="H1247" s="12"/>
      <c r="I1247"/>
    </row>
    <row r="1248" spans="1:9" ht="12.75">
      <c r="A1248" s="15"/>
      <c r="B1248" s="15"/>
      <c r="C1248" s="15"/>
      <c r="D1248" s="15"/>
      <c r="E1248" s="15"/>
      <c r="F1248" s="12"/>
      <c r="G1248" s="12"/>
      <c r="H1248" s="12"/>
      <c r="I1248"/>
    </row>
    <row r="1249" spans="1:9" ht="12.75">
      <c r="A1249" s="15"/>
      <c r="B1249" s="15"/>
      <c r="C1249" s="15"/>
      <c r="D1249" s="15"/>
      <c r="E1249" s="15"/>
      <c r="F1249" s="12"/>
      <c r="G1249" s="12"/>
      <c r="H1249" s="12"/>
      <c r="I1249"/>
    </row>
    <row r="1250" spans="1:9" ht="12.75">
      <c r="A1250" s="15"/>
      <c r="B1250" s="15"/>
      <c r="C1250" s="15"/>
      <c r="D1250" s="15"/>
      <c r="E1250" s="15"/>
      <c r="F1250" s="12"/>
      <c r="G1250" s="12"/>
      <c r="H1250" s="12"/>
      <c r="I1250"/>
    </row>
    <row r="1251" spans="1:9" ht="12.75">
      <c r="A1251" s="15"/>
      <c r="B1251" s="15"/>
      <c r="C1251" s="15"/>
      <c r="D1251" s="15"/>
      <c r="E1251" s="15"/>
      <c r="F1251" s="12"/>
      <c r="G1251" s="12"/>
      <c r="H1251" s="12"/>
      <c r="I1251"/>
    </row>
    <row r="1252" spans="1:9" ht="12.75">
      <c r="A1252" s="15"/>
      <c r="B1252" s="15"/>
      <c r="C1252" s="15"/>
      <c r="D1252" s="15"/>
      <c r="E1252" s="15"/>
      <c r="F1252" s="12"/>
      <c r="G1252" s="12"/>
      <c r="H1252" s="12"/>
      <c r="I1252"/>
    </row>
    <row r="1253" spans="1:9" ht="12.75">
      <c r="A1253" s="15"/>
      <c r="B1253" s="15"/>
      <c r="C1253" s="15"/>
      <c r="D1253" s="15"/>
      <c r="E1253" s="15"/>
      <c r="F1253" s="12"/>
      <c r="G1253" s="12"/>
      <c r="H1253" s="12"/>
      <c r="I1253"/>
    </row>
    <row r="1254" spans="1:9" ht="12.75">
      <c r="A1254" s="15"/>
      <c r="B1254" s="15"/>
      <c r="C1254" s="15"/>
      <c r="D1254" s="15"/>
      <c r="E1254" s="15"/>
      <c r="F1254" s="12"/>
      <c r="G1254" s="12"/>
      <c r="H1254" s="12"/>
      <c r="I1254"/>
    </row>
    <row r="1255" spans="1:9" ht="12.75">
      <c r="A1255" s="15"/>
      <c r="B1255" s="15"/>
      <c r="C1255" s="15"/>
      <c r="D1255" s="15"/>
      <c r="E1255" s="15"/>
      <c r="F1255" s="12"/>
      <c r="G1255" s="12"/>
      <c r="H1255" s="12"/>
      <c r="I1255"/>
    </row>
    <row r="1256" spans="1:9" ht="12.75">
      <c r="A1256" s="15"/>
      <c r="B1256" s="15"/>
      <c r="C1256" s="15"/>
      <c r="D1256" s="15"/>
      <c r="E1256" s="15"/>
      <c r="F1256" s="12"/>
      <c r="G1256" s="12"/>
      <c r="H1256" s="12"/>
      <c r="I1256"/>
    </row>
    <row r="1257" spans="1:9" ht="12.75">
      <c r="A1257" s="15"/>
      <c r="B1257" s="15"/>
      <c r="C1257" s="15"/>
      <c r="D1257" s="15"/>
      <c r="E1257" s="15"/>
      <c r="F1257" s="12"/>
      <c r="G1257" s="12"/>
      <c r="H1257" s="12"/>
      <c r="I1257"/>
    </row>
    <row r="1258" spans="1:9" ht="12.75">
      <c r="A1258" s="15"/>
      <c r="B1258" s="15"/>
      <c r="C1258" s="15"/>
      <c r="D1258" s="15"/>
      <c r="E1258" s="15"/>
      <c r="F1258" s="12"/>
      <c r="G1258" s="12"/>
      <c r="H1258" s="12"/>
      <c r="I1258"/>
    </row>
    <row r="1259" spans="1:9" ht="12.75">
      <c r="A1259" s="15"/>
      <c r="B1259" s="15"/>
      <c r="C1259" s="15"/>
      <c r="D1259" s="15"/>
      <c r="E1259" s="15"/>
      <c r="F1259" s="12"/>
      <c r="G1259" s="12"/>
      <c r="H1259" s="12"/>
      <c r="I1259"/>
    </row>
    <row r="1260" spans="1:9" ht="12.75">
      <c r="A1260" s="15"/>
      <c r="B1260" s="15"/>
      <c r="C1260" s="15"/>
      <c r="D1260" s="15"/>
      <c r="E1260" s="15"/>
      <c r="F1260" s="12"/>
      <c r="G1260" s="12"/>
      <c r="H1260" s="12"/>
      <c r="I1260"/>
    </row>
    <row r="1261" spans="1:9" ht="12.75">
      <c r="A1261" s="15"/>
      <c r="B1261" s="15"/>
      <c r="C1261" s="15"/>
      <c r="D1261" s="15"/>
      <c r="E1261" s="15"/>
      <c r="F1261" s="12"/>
      <c r="G1261" s="12"/>
      <c r="H1261" s="12"/>
      <c r="I1261"/>
    </row>
    <row r="1262" spans="1:9" ht="12.75">
      <c r="A1262" s="15"/>
      <c r="B1262" s="15"/>
      <c r="C1262" s="15"/>
      <c r="D1262" s="15"/>
      <c r="E1262" s="15"/>
      <c r="F1262" s="12"/>
      <c r="G1262" s="12"/>
      <c r="H1262" s="12"/>
      <c r="I1262"/>
    </row>
    <row r="1263" spans="1:9" ht="12.75">
      <c r="A1263" s="15"/>
      <c r="B1263" s="15"/>
      <c r="C1263" s="15"/>
      <c r="D1263" s="15"/>
      <c r="E1263" s="15"/>
      <c r="F1263" s="12"/>
      <c r="G1263" s="12"/>
      <c r="H1263" s="12"/>
      <c r="I1263"/>
    </row>
    <row r="1264" spans="1:9" ht="12.75">
      <c r="A1264" s="15"/>
      <c r="B1264" s="15"/>
      <c r="C1264" s="15"/>
      <c r="D1264" s="15"/>
      <c r="E1264" s="15"/>
      <c r="F1264" s="12"/>
      <c r="G1264" s="12"/>
      <c r="H1264" s="12"/>
      <c r="I1264"/>
    </row>
    <row r="1265" spans="1:9" ht="12.75">
      <c r="A1265" s="15"/>
      <c r="B1265" s="15"/>
      <c r="C1265" s="15"/>
      <c r="D1265" s="15"/>
      <c r="E1265" s="15"/>
      <c r="F1265" s="12"/>
      <c r="G1265" s="12"/>
      <c r="H1265" s="12"/>
      <c r="I1265"/>
    </row>
    <row r="1266" spans="1:9" ht="12.75">
      <c r="A1266" s="15"/>
      <c r="B1266" s="15"/>
      <c r="C1266" s="15"/>
      <c r="D1266" s="15"/>
      <c r="E1266" s="15"/>
      <c r="F1266" s="12"/>
      <c r="G1266" s="12"/>
      <c r="H1266" s="12"/>
      <c r="I1266"/>
    </row>
    <row r="1267" spans="1:9" ht="12.75">
      <c r="A1267" s="15"/>
      <c r="B1267" s="15"/>
      <c r="C1267" s="15"/>
      <c r="D1267" s="15"/>
      <c r="E1267" s="15"/>
      <c r="F1267" s="12"/>
      <c r="G1267" s="12"/>
      <c r="H1267" s="12"/>
      <c r="I1267"/>
    </row>
    <row r="1268" spans="1:9" ht="12.75">
      <c r="A1268" s="15"/>
      <c r="B1268" s="15"/>
      <c r="C1268" s="15"/>
      <c r="D1268" s="15"/>
      <c r="E1268" s="15"/>
      <c r="F1268" s="12"/>
      <c r="G1268" s="12"/>
      <c r="H1268" s="12"/>
      <c r="I1268"/>
    </row>
    <row r="1269" spans="1:9" ht="12.75">
      <c r="A1269" s="15"/>
      <c r="B1269" s="15"/>
      <c r="C1269" s="15"/>
      <c r="D1269" s="15"/>
      <c r="E1269" s="15"/>
      <c r="F1269" s="12"/>
      <c r="G1269" s="12"/>
      <c r="H1269" s="12"/>
      <c r="I1269"/>
    </row>
    <row r="1270" spans="1:9" ht="12.75">
      <c r="A1270" s="15"/>
      <c r="B1270" s="15"/>
      <c r="C1270" s="15"/>
      <c r="D1270" s="15"/>
      <c r="E1270" s="15"/>
      <c r="F1270" s="12"/>
      <c r="G1270" s="12"/>
      <c r="H1270" s="12"/>
      <c r="I1270"/>
    </row>
    <row r="1271" spans="1:9" ht="12.75">
      <c r="A1271" s="15"/>
      <c r="B1271" s="15"/>
      <c r="C1271" s="15"/>
      <c r="D1271" s="15"/>
      <c r="E1271" s="15"/>
      <c r="F1271" s="12"/>
      <c r="G1271" s="12"/>
      <c r="H1271" s="12"/>
      <c r="I1271"/>
    </row>
    <row r="1272" spans="1:9" ht="12.75">
      <c r="A1272" s="15"/>
      <c r="B1272" s="15"/>
      <c r="C1272" s="15"/>
      <c r="D1272" s="15"/>
      <c r="E1272" s="15"/>
      <c r="F1272" s="12"/>
      <c r="G1272" s="12"/>
      <c r="H1272" s="12"/>
      <c r="I1272"/>
    </row>
    <row r="1273" spans="1:9" ht="12.75">
      <c r="A1273" s="15"/>
      <c r="B1273" s="15"/>
      <c r="C1273" s="15"/>
      <c r="D1273" s="15"/>
      <c r="E1273" s="15"/>
      <c r="F1273" s="12"/>
      <c r="G1273" s="12"/>
      <c r="H1273" s="12"/>
      <c r="I1273"/>
    </row>
    <row r="1274" spans="1:9" ht="12.75">
      <c r="A1274" s="15"/>
      <c r="B1274" s="15"/>
      <c r="C1274" s="15"/>
      <c r="D1274" s="15"/>
      <c r="E1274" s="15"/>
      <c r="F1274" s="12"/>
      <c r="G1274" s="12"/>
      <c r="H1274" s="12"/>
      <c r="I1274"/>
    </row>
    <row r="1275" spans="1:9" ht="12.75">
      <c r="A1275" s="15"/>
      <c r="B1275" s="15"/>
      <c r="C1275" s="15"/>
      <c r="D1275" s="15"/>
      <c r="E1275" s="15"/>
      <c r="F1275" s="12"/>
      <c r="G1275" s="12"/>
      <c r="H1275" s="12"/>
      <c r="I1275"/>
    </row>
    <row r="1276" spans="1:9" ht="12.75">
      <c r="A1276" s="15"/>
      <c r="B1276" s="15"/>
      <c r="C1276" s="15"/>
      <c r="D1276" s="15"/>
      <c r="E1276" s="15"/>
      <c r="F1276" s="12"/>
      <c r="G1276" s="12"/>
      <c r="H1276" s="12"/>
      <c r="I1276"/>
    </row>
    <row r="1277" spans="1:9" ht="12.75">
      <c r="A1277" s="15"/>
      <c r="B1277" s="15"/>
      <c r="C1277" s="15"/>
      <c r="D1277" s="15"/>
      <c r="E1277" s="15"/>
      <c r="F1277" s="12"/>
      <c r="G1277" s="12"/>
      <c r="H1277" s="12"/>
      <c r="I1277"/>
    </row>
    <row r="1278" spans="1:9" ht="12.75">
      <c r="A1278" s="15"/>
      <c r="B1278" s="15"/>
      <c r="C1278" s="15"/>
      <c r="D1278" s="15"/>
      <c r="E1278" s="15"/>
      <c r="F1278" s="12"/>
      <c r="G1278" s="12"/>
      <c r="H1278" s="12"/>
      <c r="I1278"/>
    </row>
    <row r="1279" spans="1:9" ht="12.75">
      <c r="A1279" s="15"/>
      <c r="B1279" s="15"/>
      <c r="C1279" s="15"/>
      <c r="D1279" s="15"/>
      <c r="E1279" s="15"/>
      <c r="F1279" s="12"/>
      <c r="G1279" s="12"/>
      <c r="H1279" s="12"/>
      <c r="I1279"/>
    </row>
    <row r="1280" spans="1:9" ht="12.75">
      <c r="A1280" s="15"/>
      <c r="B1280" s="15"/>
      <c r="C1280" s="15"/>
      <c r="D1280" s="15"/>
      <c r="E1280" s="15"/>
      <c r="F1280" s="12"/>
      <c r="G1280" s="12"/>
      <c r="H1280" s="12"/>
      <c r="I1280"/>
    </row>
    <row r="1281" spans="1:9" ht="12.75">
      <c r="A1281" s="15"/>
      <c r="B1281" s="15"/>
      <c r="C1281" s="15"/>
      <c r="D1281" s="15"/>
      <c r="E1281" s="15"/>
      <c r="F1281" s="12"/>
      <c r="G1281" s="12"/>
      <c r="H1281" s="12"/>
      <c r="I1281"/>
    </row>
    <row r="1282" spans="1:9" ht="12.75">
      <c r="A1282" s="15"/>
      <c r="B1282" s="15"/>
      <c r="C1282" s="15"/>
      <c r="D1282" s="15"/>
      <c r="E1282" s="15"/>
      <c r="F1282" s="12"/>
      <c r="G1282" s="12"/>
      <c r="H1282" s="12"/>
      <c r="I1282"/>
    </row>
    <row r="1283" spans="1:9" ht="12.75">
      <c r="A1283" s="15"/>
      <c r="B1283" s="15"/>
      <c r="C1283" s="15"/>
      <c r="D1283" s="15"/>
      <c r="E1283" s="15"/>
      <c r="F1283" s="12"/>
      <c r="G1283" s="12"/>
      <c r="H1283" s="12"/>
      <c r="I1283"/>
    </row>
    <row r="1284" spans="1:9" ht="12.75">
      <c r="A1284" s="15"/>
      <c r="B1284" s="15"/>
      <c r="C1284" s="15"/>
      <c r="D1284" s="15"/>
      <c r="E1284" s="15"/>
      <c r="F1284" s="12"/>
      <c r="G1284" s="12"/>
      <c r="H1284" s="12"/>
      <c r="I1284"/>
    </row>
    <row r="1285" spans="1:9" ht="12.75">
      <c r="A1285" s="15"/>
      <c r="B1285" s="15"/>
      <c r="C1285" s="15"/>
      <c r="D1285" s="15"/>
      <c r="E1285" s="15"/>
      <c r="F1285" s="12"/>
      <c r="G1285" s="12"/>
      <c r="H1285" s="12"/>
      <c r="I1285"/>
    </row>
    <row r="1286" spans="1:9" ht="12.75">
      <c r="A1286" s="15"/>
      <c r="B1286" s="15"/>
      <c r="C1286" s="15"/>
      <c r="D1286" s="15"/>
      <c r="E1286" s="15"/>
      <c r="F1286" s="12"/>
      <c r="G1286" s="12"/>
      <c r="H1286" s="12"/>
      <c r="I1286"/>
    </row>
    <row r="1287" spans="1:9" ht="12.75">
      <c r="A1287" s="15"/>
      <c r="B1287" s="15"/>
      <c r="C1287" s="15"/>
      <c r="D1287" s="15"/>
      <c r="E1287" s="15"/>
      <c r="F1287" s="12"/>
      <c r="G1287" s="12"/>
      <c r="H1287" s="12"/>
      <c r="I1287"/>
    </row>
    <row r="1288" spans="1:9" ht="12.75">
      <c r="A1288" s="15"/>
      <c r="B1288" s="15"/>
      <c r="C1288" s="15"/>
      <c r="D1288" s="15"/>
      <c r="E1288" s="15"/>
      <c r="F1288" s="12"/>
      <c r="G1288" s="12"/>
      <c r="H1288" s="12"/>
      <c r="I1288"/>
    </row>
    <row r="1289" spans="1:9" ht="12.75">
      <c r="A1289" s="15"/>
      <c r="B1289" s="15"/>
      <c r="C1289" s="15"/>
      <c r="D1289" s="15"/>
      <c r="E1289" s="15"/>
      <c r="F1289" s="12"/>
      <c r="G1289" s="12"/>
      <c r="H1289" s="12"/>
      <c r="I1289"/>
    </row>
    <row r="1290" spans="1:9" ht="12.75">
      <c r="A1290" s="15"/>
      <c r="B1290" s="15"/>
      <c r="C1290" s="15"/>
      <c r="D1290" s="15"/>
      <c r="E1290" s="15"/>
      <c r="F1290" s="12"/>
      <c r="G1290" s="12"/>
      <c r="H1290" s="12"/>
      <c r="I1290"/>
    </row>
    <row r="1291" spans="1:9" ht="12.75">
      <c r="A1291" s="15"/>
      <c r="B1291" s="15"/>
      <c r="C1291" s="15"/>
      <c r="D1291" s="15"/>
      <c r="E1291" s="15"/>
      <c r="F1291" s="12"/>
      <c r="G1291" s="12"/>
      <c r="H1291" s="12"/>
      <c r="I1291"/>
    </row>
    <row r="1292" spans="1:9" ht="12.75">
      <c r="A1292" s="15"/>
      <c r="B1292" s="15"/>
      <c r="C1292" s="15"/>
      <c r="D1292" s="15"/>
      <c r="E1292" s="15"/>
      <c r="F1292" s="12"/>
      <c r="G1292" s="12"/>
      <c r="H1292" s="12"/>
      <c r="I1292"/>
    </row>
    <row r="1293" spans="1:9" ht="12.75">
      <c r="A1293" s="15"/>
      <c r="B1293" s="15"/>
      <c r="C1293" s="15"/>
      <c r="D1293" s="15"/>
      <c r="E1293" s="15"/>
      <c r="F1293" s="12"/>
      <c r="G1293" s="12"/>
      <c r="H1293" s="12"/>
      <c r="I1293"/>
    </row>
    <row r="1294" spans="1:9" ht="12.75">
      <c r="A1294" s="15"/>
      <c r="B1294" s="15"/>
      <c r="C1294" s="15"/>
      <c r="D1294" s="15"/>
      <c r="E1294" s="15"/>
      <c r="F1294" s="12"/>
      <c r="G1294" s="12"/>
      <c r="H1294" s="12"/>
      <c r="I1294"/>
    </row>
    <row r="1295" spans="1:9" ht="12.75">
      <c r="A1295" s="15"/>
      <c r="B1295" s="15"/>
      <c r="C1295" s="15"/>
      <c r="D1295" s="15"/>
      <c r="E1295" s="15"/>
      <c r="F1295" s="12"/>
      <c r="G1295" s="12"/>
      <c r="H1295" s="12"/>
      <c r="I1295"/>
    </row>
    <row r="1296" spans="1:9" ht="12.75">
      <c r="A1296" s="15"/>
      <c r="B1296" s="15"/>
      <c r="C1296" s="15"/>
      <c r="D1296" s="15"/>
      <c r="E1296" s="15"/>
      <c r="F1296" s="12"/>
      <c r="G1296" s="12"/>
      <c r="H1296" s="12"/>
      <c r="I1296"/>
    </row>
    <row r="1297" spans="1:9" ht="12.75">
      <c r="A1297" s="15"/>
      <c r="B1297" s="15"/>
      <c r="C1297" s="15"/>
      <c r="D1297" s="15"/>
      <c r="E1297" s="15"/>
      <c r="F1297" s="12"/>
      <c r="G1297" s="12"/>
      <c r="H1297" s="12"/>
      <c r="I1297"/>
    </row>
    <row r="1298" spans="1:9" ht="12.75">
      <c r="A1298" s="15"/>
      <c r="B1298" s="15"/>
      <c r="C1298" s="15"/>
      <c r="D1298" s="15"/>
      <c r="E1298" s="15"/>
      <c r="F1298" s="12"/>
      <c r="G1298" s="12"/>
      <c r="H1298" s="12"/>
      <c r="I1298"/>
    </row>
    <row r="1299" spans="1:9" ht="12.75">
      <c r="A1299" s="15"/>
      <c r="B1299" s="15"/>
      <c r="C1299" s="15"/>
      <c r="D1299" s="15"/>
      <c r="E1299" s="15"/>
      <c r="F1299" s="12"/>
      <c r="G1299" s="12"/>
      <c r="H1299" s="12"/>
      <c r="I1299"/>
    </row>
    <row r="1300" spans="1:9" ht="12.75">
      <c r="A1300" s="15"/>
      <c r="B1300" s="15"/>
      <c r="C1300" s="15"/>
      <c r="D1300" s="15"/>
      <c r="E1300" s="15"/>
      <c r="F1300" s="12"/>
      <c r="G1300" s="12"/>
      <c r="H1300" s="12"/>
      <c r="I1300"/>
    </row>
    <row r="1301" spans="1:9" ht="12.75">
      <c r="A1301" s="15"/>
      <c r="B1301" s="15"/>
      <c r="C1301" s="15"/>
      <c r="D1301" s="15"/>
      <c r="E1301" s="15"/>
      <c r="F1301" s="12"/>
      <c r="G1301" s="12"/>
      <c r="H1301" s="12"/>
      <c r="I1301"/>
    </row>
    <row r="1302" spans="1:9" ht="12.75">
      <c r="A1302" s="15"/>
      <c r="B1302" s="15"/>
      <c r="C1302" s="15"/>
      <c r="D1302" s="15"/>
      <c r="E1302" s="15"/>
      <c r="F1302" s="12"/>
      <c r="G1302" s="12"/>
      <c r="H1302" s="12"/>
      <c r="I1302"/>
    </row>
    <row r="1303" spans="1:9" ht="12.75">
      <c r="A1303" s="15"/>
      <c r="B1303" s="15"/>
      <c r="C1303" s="15"/>
      <c r="D1303" s="15"/>
      <c r="E1303" s="15"/>
      <c r="F1303" s="12"/>
      <c r="G1303" s="12"/>
      <c r="H1303" s="12"/>
      <c r="I1303"/>
    </row>
    <row r="1304" spans="1:9" ht="12.75">
      <c r="A1304" s="15"/>
      <c r="B1304" s="15"/>
      <c r="C1304" s="15"/>
      <c r="D1304" s="15"/>
      <c r="E1304" s="15"/>
      <c r="F1304" s="12"/>
      <c r="G1304" s="12"/>
      <c r="H1304" s="12"/>
      <c r="I1304"/>
    </row>
    <row r="1305" spans="1:9" ht="12.75">
      <c r="A1305" s="15"/>
      <c r="B1305" s="15"/>
      <c r="C1305" s="15"/>
      <c r="D1305" s="15"/>
      <c r="E1305" s="15"/>
      <c r="F1305" s="12"/>
      <c r="G1305" s="12"/>
      <c r="H1305" s="12"/>
      <c r="I1305"/>
    </row>
    <row r="1306" spans="1:9" ht="12.75">
      <c r="A1306" s="15"/>
      <c r="B1306" s="15"/>
      <c r="C1306" s="15"/>
      <c r="D1306" s="15"/>
      <c r="E1306" s="15"/>
      <c r="F1306" s="12"/>
      <c r="G1306" s="12"/>
      <c r="H1306" s="12"/>
      <c r="I1306"/>
    </row>
    <row r="1307" spans="1:9" ht="12.75">
      <c r="A1307" s="15"/>
      <c r="B1307" s="15"/>
      <c r="C1307" s="15"/>
      <c r="D1307" s="15"/>
      <c r="E1307" s="15"/>
      <c r="F1307" s="12"/>
      <c r="G1307" s="12"/>
      <c r="H1307" s="12"/>
      <c r="I1307"/>
    </row>
    <row r="1308" spans="1:9" ht="12.75">
      <c r="A1308" s="15"/>
      <c r="B1308" s="15"/>
      <c r="C1308" s="15"/>
      <c r="D1308" s="15"/>
      <c r="E1308" s="15"/>
      <c r="F1308" s="12"/>
      <c r="G1308" s="12"/>
      <c r="H1308" s="12"/>
      <c r="I1308"/>
    </row>
    <row r="1309" spans="1:9" ht="12.75">
      <c r="A1309" s="15"/>
      <c r="B1309" s="15"/>
      <c r="C1309" s="15"/>
      <c r="D1309" s="15"/>
      <c r="E1309" s="15"/>
      <c r="F1309" s="12"/>
      <c r="G1309" s="12"/>
      <c r="H1309" s="12"/>
      <c r="I1309"/>
    </row>
    <row r="1310" spans="1:9" ht="12.75">
      <c r="A1310" s="15"/>
      <c r="B1310" s="15"/>
      <c r="C1310" s="15"/>
      <c r="D1310" s="15"/>
      <c r="E1310" s="15"/>
      <c r="F1310" s="12"/>
      <c r="G1310" s="12"/>
      <c r="H1310" s="12"/>
      <c r="I1310"/>
    </row>
    <row r="1311" spans="1:9" ht="12.75">
      <c r="A1311" s="15"/>
      <c r="B1311" s="15"/>
      <c r="C1311" s="15"/>
      <c r="D1311" s="15"/>
      <c r="E1311" s="15"/>
      <c r="F1311" s="12"/>
      <c r="G1311" s="12"/>
      <c r="H1311" s="12"/>
      <c r="I1311"/>
    </row>
    <row r="1312" spans="1:9" ht="12.75">
      <c r="A1312" s="15"/>
      <c r="B1312" s="15"/>
      <c r="C1312" s="15"/>
      <c r="D1312" s="15"/>
      <c r="E1312" s="15"/>
      <c r="F1312" s="12"/>
      <c r="G1312" s="12"/>
      <c r="H1312" s="12"/>
      <c r="I1312"/>
    </row>
    <row r="1313" spans="1:9" ht="12.75">
      <c r="A1313" s="15"/>
      <c r="B1313" s="15"/>
      <c r="C1313" s="15"/>
      <c r="D1313" s="15"/>
      <c r="E1313" s="15"/>
      <c r="F1313" s="12"/>
      <c r="G1313" s="12"/>
      <c r="H1313" s="12"/>
      <c r="I1313"/>
    </row>
    <row r="1314" spans="1:9" ht="12.75">
      <c r="A1314" s="15"/>
      <c r="B1314" s="15"/>
      <c r="C1314" s="15"/>
      <c r="D1314" s="15"/>
      <c r="E1314" s="15"/>
      <c r="F1314" s="12"/>
      <c r="G1314" s="12"/>
      <c r="H1314" s="12"/>
      <c r="I1314"/>
    </row>
    <row r="1315" spans="1:9" ht="12.75">
      <c r="A1315" s="15"/>
      <c r="B1315" s="15"/>
      <c r="C1315" s="15"/>
      <c r="D1315" s="15"/>
      <c r="E1315" s="15"/>
      <c r="F1315" s="12"/>
      <c r="G1315" s="12"/>
      <c r="H1315" s="12"/>
      <c r="I1315"/>
    </row>
    <row r="1316" spans="1:9" ht="12.75">
      <c r="A1316" s="15"/>
      <c r="B1316" s="15"/>
      <c r="C1316" s="15"/>
      <c r="D1316" s="15"/>
      <c r="E1316" s="15"/>
      <c r="F1316" s="12"/>
      <c r="G1316" s="12"/>
      <c r="H1316" s="12"/>
      <c r="I1316"/>
    </row>
    <row r="1317" spans="1:9" ht="12.75">
      <c r="A1317" s="15"/>
      <c r="B1317" s="15"/>
      <c r="C1317" s="15"/>
      <c r="D1317" s="15"/>
      <c r="E1317" s="15"/>
      <c r="F1317" s="12"/>
      <c r="G1317" s="12"/>
      <c r="H1317" s="12"/>
      <c r="I1317"/>
    </row>
    <row r="1318" spans="1:9" ht="12.75">
      <c r="A1318" s="15"/>
      <c r="B1318" s="15"/>
      <c r="C1318" s="15"/>
      <c r="D1318" s="15"/>
      <c r="E1318" s="15"/>
      <c r="F1318" s="12"/>
      <c r="G1318" s="12"/>
      <c r="H1318" s="12"/>
      <c r="I1318"/>
    </row>
    <row r="1319" spans="1:9" ht="12.75">
      <c r="A1319" s="15"/>
      <c r="B1319" s="15"/>
      <c r="C1319" s="15"/>
      <c r="D1319" s="15"/>
      <c r="E1319" s="15"/>
      <c r="F1319" s="12"/>
      <c r="G1319" s="12"/>
      <c r="H1319" s="12"/>
      <c r="I1319"/>
    </row>
    <row r="1320" spans="1:9" ht="12.75">
      <c r="A1320" s="15"/>
      <c r="B1320" s="15"/>
      <c r="C1320" s="15"/>
      <c r="D1320" s="15"/>
      <c r="E1320" s="15"/>
      <c r="F1320" s="12"/>
      <c r="G1320" s="12"/>
      <c r="H1320" s="12"/>
      <c r="I1320"/>
    </row>
    <row r="1321" spans="1:9" ht="12.75">
      <c r="A1321" s="15"/>
      <c r="B1321" s="15"/>
      <c r="C1321" s="15"/>
      <c r="D1321" s="15"/>
      <c r="E1321" s="15"/>
      <c r="F1321" s="12"/>
      <c r="G1321" s="12"/>
      <c r="H1321" s="12"/>
      <c r="I1321"/>
    </row>
    <row r="1322" spans="1:9" ht="12.75">
      <c r="A1322" s="15"/>
      <c r="B1322" s="15"/>
      <c r="C1322" s="15"/>
      <c r="D1322" s="15"/>
      <c r="E1322" s="15"/>
      <c r="F1322" s="12"/>
      <c r="G1322" s="12"/>
      <c r="H1322" s="12"/>
      <c r="I1322"/>
    </row>
    <row r="1323" spans="1:9" ht="12.75">
      <c r="A1323" s="15"/>
      <c r="B1323" s="15"/>
      <c r="C1323" s="15"/>
      <c r="D1323" s="15"/>
      <c r="E1323" s="15"/>
      <c r="F1323" s="12"/>
      <c r="G1323" s="12"/>
      <c r="H1323" s="12"/>
      <c r="I1323"/>
    </row>
    <row r="1324" spans="1:9" ht="12.75">
      <c r="A1324" s="15"/>
      <c r="B1324" s="15"/>
      <c r="C1324" s="15"/>
      <c r="D1324" s="15"/>
      <c r="E1324" s="15"/>
      <c r="F1324" s="12"/>
      <c r="G1324" s="12"/>
      <c r="H1324" s="12"/>
      <c r="I1324"/>
    </row>
    <row r="1325" spans="1:9" ht="12.75">
      <c r="A1325" s="15"/>
      <c r="B1325" s="15"/>
      <c r="C1325" s="15"/>
      <c r="D1325" s="15"/>
      <c r="E1325" s="15"/>
      <c r="F1325" s="12"/>
      <c r="G1325" s="12"/>
      <c r="H1325" s="12"/>
      <c r="I1325"/>
    </row>
    <row r="1326" spans="1:9" ht="12.75">
      <c r="A1326" s="15"/>
      <c r="B1326" s="15"/>
      <c r="C1326" s="15"/>
      <c r="D1326" s="15"/>
      <c r="E1326" s="15"/>
      <c r="F1326" s="12"/>
      <c r="G1326" s="12"/>
      <c r="H1326" s="12"/>
      <c r="I1326"/>
    </row>
    <row r="1327" spans="1:9" ht="12.75">
      <c r="A1327" s="15"/>
      <c r="B1327" s="15"/>
      <c r="C1327" s="15"/>
      <c r="D1327" s="15"/>
      <c r="E1327" s="15"/>
      <c r="F1327" s="12"/>
      <c r="G1327" s="12"/>
      <c r="H1327" s="12"/>
      <c r="I1327"/>
    </row>
    <row r="1328" spans="1:9" ht="12.75">
      <c r="A1328" s="15"/>
      <c r="B1328" s="15"/>
      <c r="C1328" s="15"/>
      <c r="D1328" s="15"/>
      <c r="E1328" s="15"/>
      <c r="F1328" s="12"/>
      <c r="G1328" s="12"/>
      <c r="H1328" s="12"/>
      <c r="I1328"/>
    </row>
    <row r="1329" spans="1:9" ht="12.75">
      <c r="A1329" s="15"/>
      <c r="B1329" s="15"/>
      <c r="C1329" s="15"/>
      <c r="D1329" s="15"/>
      <c r="E1329" s="15"/>
      <c r="F1329" s="12"/>
      <c r="G1329" s="12"/>
      <c r="H1329" s="12"/>
      <c r="I1329"/>
    </row>
    <row r="1330" spans="1:9" ht="12.75">
      <c r="A1330" s="15"/>
      <c r="B1330" s="15"/>
      <c r="C1330" s="15"/>
      <c r="D1330" s="15"/>
      <c r="E1330" s="15"/>
      <c r="F1330" s="12"/>
      <c r="G1330" s="12"/>
      <c r="H1330" s="12"/>
      <c r="I1330"/>
    </row>
    <row r="1331" spans="1:9" ht="12.75">
      <c r="A1331" s="15"/>
      <c r="B1331" s="15"/>
      <c r="C1331" s="15"/>
      <c r="D1331" s="15"/>
      <c r="E1331" s="15"/>
      <c r="F1331" s="12"/>
      <c r="G1331" s="12"/>
      <c r="H1331" s="12"/>
      <c r="I1331"/>
    </row>
    <row r="1332" spans="1:9" ht="12.75">
      <c r="A1332" s="15"/>
      <c r="B1332" s="15"/>
      <c r="C1332" s="15"/>
      <c r="D1332" s="15"/>
      <c r="E1332" s="15"/>
      <c r="F1332" s="12"/>
      <c r="G1332" s="12"/>
      <c r="H1332" s="12"/>
      <c r="I1332"/>
    </row>
    <row r="1333" spans="1:9" ht="12.75">
      <c r="A1333" s="15"/>
      <c r="B1333" s="15"/>
      <c r="C1333" s="15"/>
      <c r="D1333" s="15"/>
      <c r="E1333" s="15"/>
      <c r="F1333" s="12"/>
      <c r="G1333" s="12"/>
      <c r="H1333" s="12"/>
      <c r="I1333"/>
    </row>
    <row r="1334" spans="1:9" ht="12.75">
      <c r="A1334" s="15"/>
      <c r="B1334" s="15"/>
      <c r="C1334" s="15"/>
      <c r="D1334" s="15"/>
      <c r="E1334" s="15"/>
      <c r="F1334" s="12"/>
      <c r="G1334" s="12"/>
      <c r="H1334" s="12"/>
      <c r="I1334"/>
    </row>
    <row r="1335" spans="1:9" ht="12.75">
      <c r="A1335" s="15"/>
      <c r="B1335" s="15"/>
      <c r="C1335" s="15"/>
      <c r="D1335" s="15"/>
      <c r="E1335" s="15"/>
      <c r="F1335" s="12"/>
      <c r="G1335" s="12"/>
      <c r="H1335" s="12"/>
      <c r="I1335"/>
    </row>
    <row r="1336" spans="1:9" ht="12.75">
      <c r="A1336" s="15"/>
      <c r="B1336" s="15"/>
      <c r="C1336" s="15"/>
      <c r="D1336" s="15"/>
      <c r="E1336" s="15"/>
      <c r="F1336" s="12"/>
      <c r="G1336" s="12"/>
      <c r="H1336" s="12"/>
      <c r="I1336"/>
    </row>
    <row r="1337" spans="1:9" ht="12.75">
      <c r="A1337" s="15"/>
      <c r="B1337" s="15"/>
      <c r="C1337" s="15"/>
      <c r="D1337" s="15"/>
      <c r="E1337" s="15"/>
      <c r="F1337" s="12"/>
      <c r="G1337" s="12"/>
      <c r="H1337" s="12"/>
      <c r="I1337"/>
    </row>
    <row r="1338" spans="1:9" ht="12.75">
      <c r="A1338" s="15"/>
      <c r="B1338" s="15"/>
      <c r="C1338" s="15"/>
      <c r="D1338" s="15"/>
      <c r="E1338" s="15"/>
      <c r="F1338" s="12"/>
      <c r="G1338" s="12"/>
      <c r="H1338" s="12"/>
      <c r="I1338"/>
    </row>
    <row r="1339" spans="1:9" ht="12.75">
      <c r="A1339" s="15"/>
      <c r="B1339" s="15"/>
      <c r="C1339" s="15"/>
      <c r="D1339" s="15"/>
      <c r="E1339" s="15"/>
      <c r="F1339" s="12"/>
      <c r="G1339" s="12"/>
      <c r="H1339" s="12"/>
      <c r="I1339"/>
    </row>
    <row r="1340" spans="1:9" ht="12.75">
      <c r="A1340" s="15"/>
      <c r="B1340" s="15"/>
      <c r="C1340" s="15"/>
      <c r="D1340" s="15"/>
      <c r="E1340" s="15"/>
      <c r="F1340" s="12"/>
      <c r="G1340" s="12"/>
      <c r="H1340" s="12"/>
      <c r="I1340"/>
    </row>
    <row r="1341" spans="1:9" ht="12.75">
      <c r="A1341" s="15"/>
      <c r="B1341" s="15"/>
      <c r="C1341" s="15"/>
      <c r="D1341" s="15"/>
      <c r="E1341" s="15"/>
      <c r="F1341" s="12"/>
      <c r="G1341" s="12"/>
      <c r="H1341" s="12"/>
      <c r="I1341"/>
    </row>
    <row r="1342" spans="1:9" ht="12.75">
      <c r="A1342" s="15"/>
      <c r="B1342" s="15"/>
      <c r="C1342" s="15"/>
      <c r="D1342" s="15"/>
      <c r="E1342" s="15"/>
      <c r="F1342" s="12"/>
      <c r="G1342" s="12"/>
      <c r="H1342" s="12"/>
      <c r="I1342"/>
    </row>
    <row r="1343" spans="1:9" ht="12.75">
      <c r="A1343" s="15"/>
      <c r="B1343" s="15"/>
      <c r="C1343" s="15"/>
      <c r="D1343" s="15"/>
      <c r="E1343" s="15"/>
      <c r="F1343" s="12"/>
      <c r="G1343" s="12"/>
      <c r="H1343" s="12"/>
      <c r="I1343"/>
    </row>
    <row r="1344" spans="1:9" ht="12.75">
      <c r="A1344" s="15"/>
      <c r="B1344" s="15"/>
      <c r="C1344" s="15"/>
      <c r="D1344" s="15"/>
      <c r="E1344" s="15"/>
      <c r="F1344" s="12"/>
      <c r="G1344" s="12"/>
      <c r="H1344" s="12"/>
      <c r="I1344"/>
    </row>
    <row r="1345" spans="1:9" ht="12.75">
      <c r="A1345" s="15"/>
      <c r="B1345" s="15"/>
      <c r="C1345" s="15"/>
      <c r="D1345" s="15"/>
      <c r="E1345" s="15"/>
      <c r="F1345" s="12"/>
      <c r="G1345" s="12"/>
      <c r="H1345" s="12"/>
      <c r="I1345"/>
    </row>
    <row r="1346" spans="1:9" ht="12.75">
      <c r="A1346" s="15"/>
      <c r="B1346" s="15"/>
      <c r="C1346" s="15"/>
      <c r="D1346" s="15"/>
      <c r="E1346" s="15"/>
      <c r="F1346" s="12"/>
      <c r="G1346" s="12"/>
      <c r="H1346" s="12"/>
      <c r="I1346"/>
    </row>
    <row r="1347" spans="1:9" ht="12.75">
      <c r="A1347" s="15"/>
      <c r="B1347" s="15"/>
      <c r="C1347" s="15"/>
      <c r="D1347" s="15"/>
      <c r="E1347" s="15"/>
      <c r="F1347" s="12"/>
      <c r="G1347" s="12"/>
      <c r="H1347" s="12"/>
      <c r="I1347"/>
    </row>
    <row r="1348" spans="1:9" ht="12.75">
      <c r="A1348" s="15"/>
      <c r="B1348" s="15"/>
      <c r="C1348" s="15"/>
      <c r="D1348" s="15"/>
      <c r="E1348" s="15"/>
      <c r="F1348" s="12"/>
      <c r="G1348" s="12"/>
      <c r="H1348" s="12"/>
      <c r="I1348"/>
    </row>
    <row r="1349" spans="1:9" ht="12.75">
      <c r="A1349" s="15"/>
      <c r="B1349" s="15"/>
      <c r="C1349" s="15"/>
      <c r="D1349" s="15"/>
      <c r="E1349" s="15"/>
      <c r="F1349" s="12"/>
      <c r="G1349" s="12"/>
      <c r="H1349" s="12"/>
      <c r="I1349"/>
    </row>
    <row r="1350" spans="1:9" ht="12.75">
      <c r="A1350" s="15"/>
      <c r="B1350" s="15"/>
      <c r="C1350" s="15"/>
      <c r="D1350" s="15"/>
      <c r="E1350" s="15"/>
      <c r="F1350" s="12"/>
      <c r="G1350" s="12"/>
      <c r="H1350" s="12"/>
      <c r="I1350"/>
    </row>
    <row r="1351" spans="1:9" ht="12.75">
      <c r="A1351" s="15"/>
      <c r="B1351" s="15"/>
      <c r="C1351" s="15"/>
      <c r="D1351" s="15"/>
      <c r="E1351" s="15"/>
      <c r="F1351" s="12"/>
      <c r="G1351" s="12"/>
      <c r="H1351" s="12"/>
      <c r="I1351"/>
    </row>
    <row r="1352" spans="1:9" ht="12.75">
      <c r="A1352" s="15"/>
      <c r="B1352" s="15"/>
      <c r="C1352" s="15"/>
      <c r="D1352" s="15"/>
      <c r="E1352" s="15"/>
      <c r="F1352" s="12"/>
      <c r="G1352" s="12"/>
      <c r="H1352" s="12"/>
      <c r="I1352"/>
    </row>
    <row r="1353" spans="1:9" ht="12.75">
      <c r="A1353" s="15"/>
      <c r="B1353" s="15"/>
      <c r="C1353" s="15"/>
      <c r="D1353" s="15"/>
      <c r="E1353" s="15"/>
      <c r="F1353" s="12"/>
      <c r="G1353" s="12"/>
      <c r="H1353" s="12"/>
      <c r="I1353"/>
    </row>
    <row r="1354" spans="1:9" ht="12.75">
      <c r="A1354" s="15"/>
      <c r="B1354" s="15"/>
      <c r="C1354" s="15"/>
      <c r="D1354" s="15"/>
      <c r="E1354" s="15"/>
      <c r="F1354" s="12"/>
      <c r="G1354" s="12"/>
      <c r="H1354" s="12"/>
      <c r="I1354"/>
    </row>
    <row r="1355" spans="1:9" ht="12.75">
      <c r="A1355" s="15"/>
      <c r="B1355" s="15"/>
      <c r="C1355" s="15"/>
      <c r="D1355" s="15"/>
      <c r="E1355" s="15"/>
      <c r="F1355" s="12"/>
      <c r="G1355" s="12"/>
      <c r="H1355" s="12"/>
      <c r="I1355"/>
    </row>
    <row r="1356" spans="1:9" ht="12.75">
      <c r="A1356" s="15"/>
      <c r="B1356" s="15"/>
      <c r="C1356" s="15"/>
      <c r="D1356" s="15"/>
      <c r="E1356" s="15"/>
      <c r="F1356" s="12"/>
      <c r="G1356" s="12"/>
      <c r="H1356" s="12"/>
      <c r="I1356"/>
    </row>
    <row r="1357" spans="1:9" ht="12.75">
      <c r="A1357" s="15"/>
      <c r="B1357" s="15"/>
      <c r="C1357" s="15"/>
      <c r="D1357" s="15"/>
      <c r="E1357" s="15"/>
      <c r="F1357" s="12"/>
      <c r="G1357" s="12"/>
      <c r="H1357" s="12"/>
      <c r="I1357"/>
    </row>
    <row r="1358" spans="1:9" ht="12.75">
      <c r="A1358" s="15"/>
      <c r="B1358" s="15"/>
      <c r="C1358" s="15"/>
      <c r="D1358" s="15"/>
      <c r="E1358" s="15"/>
      <c r="F1358" s="12"/>
      <c r="G1358" s="12"/>
      <c r="H1358" s="12"/>
      <c r="I1358"/>
    </row>
    <row r="1359" spans="1:9" ht="12.75">
      <c r="A1359" s="15"/>
      <c r="B1359" s="15"/>
      <c r="C1359" s="15"/>
      <c r="D1359" s="15"/>
      <c r="E1359" s="15"/>
      <c r="F1359" s="12"/>
      <c r="G1359" s="12"/>
      <c r="H1359" s="12"/>
      <c r="I1359"/>
    </row>
    <row r="1360" spans="1:9" ht="12.75">
      <c r="A1360" s="15"/>
      <c r="B1360" s="15"/>
      <c r="C1360" s="15"/>
      <c r="D1360" s="15"/>
      <c r="E1360" s="15"/>
      <c r="F1360" s="12"/>
      <c r="G1360" s="12"/>
      <c r="H1360" s="12"/>
      <c r="I1360"/>
    </row>
    <row r="1361" spans="1:9" ht="12.75">
      <c r="A1361" s="15"/>
      <c r="B1361" s="15"/>
      <c r="C1361" s="15"/>
      <c r="D1361" s="15"/>
      <c r="E1361" s="15"/>
      <c r="F1361" s="12"/>
      <c r="G1361" s="12"/>
      <c r="H1361" s="12"/>
      <c r="I1361"/>
    </row>
    <row r="1362" spans="1:9" ht="12.75">
      <c r="A1362" s="15"/>
      <c r="B1362" s="15"/>
      <c r="C1362" s="15"/>
      <c r="D1362" s="15"/>
      <c r="E1362" s="15"/>
      <c r="F1362" s="12"/>
      <c r="G1362" s="12"/>
      <c r="H1362" s="12"/>
      <c r="I1362"/>
    </row>
    <row r="1363" spans="1:9" ht="12.75">
      <c r="A1363" s="15"/>
      <c r="B1363" s="15"/>
      <c r="C1363" s="15"/>
      <c r="D1363" s="15"/>
      <c r="E1363" s="15"/>
      <c r="F1363" s="12"/>
      <c r="G1363" s="12"/>
      <c r="H1363" s="12"/>
      <c r="I1363"/>
    </row>
    <row r="1364" spans="1:9" ht="12.75">
      <c r="A1364" s="15"/>
      <c r="B1364" s="15"/>
      <c r="C1364" s="15"/>
      <c r="D1364" s="15"/>
      <c r="E1364" s="15"/>
      <c r="F1364" s="12"/>
      <c r="G1364" s="12"/>
      <c r="H1364" s="12"/>
      <c r="I1364"/>
    </row>
    <row r="1365" spans="1:9" ht="12.75">
      <c r="A1365" s="15"/>
      <c r="B1365" s="15"/>
      <c r="C1365" s="15"/>
      <c r="D1365" s="15"/>
      <c r="E1365" s="15"/>
      <c r="F1365" s="12"/>
      <c r="G1365" s="12"/>
      <c r="H1365" s="12"/>
      <c r="I1365"/>
    </row>
    <row r="1366" spans="1:9" ht="12.75">
      <c r="A1366" s="15"/>
      <c r="B1366" s="15"/>
      <c r="C1366" s="15"/>
      <c r="D1366" s="15"/>
      <c r="E1366" s="15"/>
      <c r="F1366" s="12"/>
      <c r="G1366" s="12"/>
      <c r="H1366" s="12"/>
      <c r="I1366"/>
    </row>
    <row r="1367" spans="1:9" ht="12.75">
      <c r="A1367" s="15"/>
      <c r="B1367" s="15"/>
      <c r="C1367" s="15"/>
      <c r="D1367" s="15"/>
      <c r="E1367" s="15"/>
      <c r="F1367" s="12"/>
      <c r="G1367" s="12"/>
      <c r="H1367" s="12"/>
      <c r="I1367"/>
    </row>
    <row r="1368" spans="1:9" ht="12.75">
      <c r="A1368" s="15"/>
      <c r="B1368" s="15"/>
      <c r="C1368" s="15"/>
      <c r="D1368" s="15"/>
      <c r="E1368" s="15"/>
      <c r="F1368" s="12"/>
      <c r="G1368" s="12"/>
      <c r="H1368" s="12"/>
      <c r="I1368"/>
    </row>
    <row r="1369" spans="1:9" ht="12.75">
      <c r="A1369" s="15"/>
      <c r="B1369" s="15"/>
      <c r="C1369" s="15"/>
      <c r="D1369" s="15"/>
      <c r="E1369" s="15"/>
      <c r="F1369" s="12"/>
      <c r="G1369" s="12"/>
      <c r="H1369" s="12"/>
      <c r="I1369"/>
    </row>
    <row r="1370" spans="1:9" ht="12.75">
      <c r="A1370" s="15"/>
      <c r="B1370" s="15"/>
      <c r="C1370" s="15"/>
      <c r="D1370" s="15"/>
      <c r="E1370" s="15"/>
      <c r="F1370" s="12"/>
      <c r="G1370" s="12"/>
      <c r="H1370" s="12"/>
      <c r="I1370"/>
    </row>
    <row r="1371" spans="1:9" ht="12.75">
      <c r="A1371" s="15"/>
      <c r="B1371" s="15"/>
      <c r="C1371" s="15"/>
      <c r="D1371" s="15"/>
      <c r="E1371" s="15"/>
      <c r="F1371" s="12"/>
      <c r="G1371" s="12"/>
      <c r="H1371" s="12"/>
      <c r="I1371"/>
    </row>
    <row r="1372" spans="1:9" ht="12.75">
      <c r="A1372" s="15"/>
      <c r="B1372" s="15"/>
      <c r="C1372" s="15"/>
      <c r="D1372" s="15"/>
      <c r="E1372" s="15"/>
      <c r="F1372" s="12"/>
      <c r="G1372" s="12"/>
      <c r="H1372" s="12"/>
      <c r="I1372"/>
    </row>
    <row r="1373" spans="1:9" ht="12.75">
      <c r="A1373" s="15"/>
      <c r="B1373" s="15"/>
      <c r="C1373" s="15"/>
      <c r="D1373" s="15"/>
      <c r="E1373" s="15"/>
      <c r="F1373" s="12"/>
      <c r="G1373" s="12"/>
      <c r="H1373" s="12"/>
      <c r="I1373"/>
    </row>
    <row r="1374" spans="1:9" ht="12.75">
      <c r="A1374" s="15"/>
      <c r="B1374" s="15"/>
      <c r="C1374" s="15"/>
      <c r="D1374" s="15"/>
      <c r="E1374" s="15"/>
      <c r="F1374" s="12"/>
      <c r="G1374" s="12"/>
      <c r="H1374" s="12"/>
      <c r="I1374"/>
    </row>
    <row r="1375" spans="1:9" ht="12.75">
      <c r="A1375" s="15"/>
      <c r="B1375" s="15"/>
      <c r="C1375" s="15"/>
      <c r="D1375" s="15"/>
      <c r="E1375" s="15"/>
      <c r="F1375" s="12"/>
      <c r="G1375" s="12"/>
      <c r="H1375" s="12"/>
      <c r="I1375"/>
    </row>
    <row r="1376" spans="1:9" ht="12.75">
      <c r="A1376" s="15"/>
      <c r="B1376" s="15"/>
      <c r="C1376" s="15"/>
      <c r="D1376" s="15"/>
      <c r="E1376" s="15"/>
      <c r="F1376" s="12"/>
      <c r="G1376" s="12"/>
      <c r="H1376" s="12"/>
      <c r="I1376"/>
    </row>
    <row r="1377" spans="1:9" ht="12.75">
      <c r="A1377" s="15"/>
      <c r="B1377" s="15"/>
      <c r="C1377" s="15"/>
      <c r="D1377" s="15"/>
      <c r="E1377" s="15"/>
      <c r="F1377" s="12"/>
      <c r="G1377" s="12"/>
      <c r="H1377" s="12"/>
      <c r="I1377"/>
    </row>
    <row r="1378" spans="1:9" ht="12.75">
      <c r="A1378" s="15"/>
      <c r="B1378" s="15"/>
      <c r="C1378" s="15"/>
      <c r="D1378" s="15"/>
      <c r="E1378" s="15"/>
      <c r="F1378" s="12"/>
      <c r="G1378" s="12"/>
      <c r="H1378" s="12"/>
      <c r="I1378"/>
    </row>
    <row r="1379" spans="1:9" ht="12.75">
      <c r="A1379" s="15"/>
      <c r="B1379" s="15"/>
      <c r="C1379" s="15"/>
      <c r="D1379" s="15"/>
      <c r="E1379" s="15"/>
      <c r="F1379" s="12"/>
      <c r="G1379" s="12"/>
      <c r="H1379" s="12"/>
      <c r="I1379"/>
    </row>
    <row r="1380" spans="1:9" ht="12.75">
      <c r="A1380" s="15"/>
      <c r="B1380" s="15"/>
      <c r="C1380" s="15"/>
      <c r="D1380" s="15"/>
      <c r="E1380" s="15"/>
      <c r="F1380" s="12"/>
      <c r="G1380" s="12"/>
      <c r="H1380" s="12"/>
      <c r="I1380"/>
    </row>
    <row r="1381" spans="1:9" ht="12.75">
      <c r="A1381" s="15"/>
      <c r="B1381" s="15"/>
      <c r="C1381" s="15"/>
      <c r="D1381" s="15"/>
      <c r="E1381" s="15"/>
      <c r="F1381" s="12"/>
      <c r="G1381" s="12"/>
      <c r="H1381" s="12"/>
      <c r="I1381"/>
    </row>
    <row r="1382" spans="1:9" ht="12.75">
      <c r="A1382" s="15"/>
      <c r="B1382" s="15"/>
      <c r="C1382" s="15"/>
      <c r="D1382" s="15"/>
      <c r="E1382" s="15"/>
      <c r="F1382" s="12"/>
      <c r="G1382" s="12"/>
      <c r="H1382" s="12"/>
      <c r="I1382"/>
    </row>
    <row r="1383" spans="1:9" ht="12.75">
      <c r="A1383" s="15"/>
      <c r="B1383" s="15"/>
      <c r="C1383" s="15"/>
      <c r="D1383" s="15"/>
      <c r="E1383" s="15"/>
      <c r="F1383" s="12"/>
      <c r="G1383" s="12"/>
      <c r="H1383" s="12"/>
      <c r="I1383"/>
    </row>
    <row r="1384" spans="1:9" ht="12.75">
      <c r="A1384" s="15"/>
      <c r="B1384" s="15"/>
      <c r="C1384" s="15"/>
      <c r="D1384" s="15"/>
      <c r="E1384" s="15"/>
      <c r="F1384" s="12"/>
      <c r="G1384" s="12"/>
      <c r="H1384" s="12"/>
      <c r="I1384"/>
    </row>
    <row r="1385" spans="1:9" ht="12.75">
      <c r="A1385" s="15"/>
      <c r="B1385" s="15"/>
      <c r="C1385" s="15"/>
      <c r="D1385" s="15"/>
      <c r="E1385" s="15"/>
      <c r="F1385" s="12"/>
      <c r="G1385" s="12"/>
      <c r="H1385" s="12"/>
      <c r="I1385"/>
    </row>
    <row r="1386" spans="1:9" ht="12.75">
      <c r="A1386" s="15"/>
      <c r="B1386" s="15"/>
      <c r="C1386" s="15"/>
      <c r="D1386" s="15"/>
      <c r="E1386" s="15"/>
      <c r="F1386" s="12"/>
      <c r="G1386" s="12"/>
      <c r="H1386" s="12"/>
      <c r="I1386"/>
    </row>
    <row r="1387" spans="1:9" ht="12.75">
      <c r="A1387" s="15"/>
      <c r="B1387" s="15"/>
      <c r="C1387" s="15"/>
      <c r="D1387" s="15"/>
      <c r="E1387" s="15"/>
      <c r="F1387" s="12"/>
      <c r="G1387" s="12"/>
      <c r="H1387" s="12"/>
      <c r="I1387"/>
    </row>
    <row r="1388" spans="1:9" ht="12.75">
      <c r="A1388" s="15"/>
      <c r="B1388" s="15"/>
      <c r="C1388" s="15"/>
      <c r="D1388" s="15"/>
      <c r="E1388" s="15"/>
      <c r="F1388" s="12"/>
      <c r="G1388" s="12"/>
      <c r="H1388" s="12"/>
      <c r="I1388"/>
    </row>
    <row r="1389" spans="1:9" ht="12.75">
      <c r="A1389" s="15"/>
      <c r="B1389" s="15"/>
      <c r="C1389" s="15"/>
      <c r="D1389" s="15"/>
      <c r="E1389" s="15"/>
      <c r="F1389" s="12"/>
      <c r="G1389" s="12"/>
      <c r="H1389" s="12"/>
      <c r="I1389"/>
    </row>
    <row r="1390" spans="1:9" ht="12.75">
      <c r="A1390" s="15"/>
      <c r="B1390" s="15"/>
      <c r="C1390" s="15"/>
      <c r="D1390" s="15"/>
      <c r="E1390" s="15"/>
      <c r="F1390" s="12"/>
      <c r="G1390" s="12"/>
      <c r="H1390" s="12"/>
      <c r="I1390"/>
    </row>
    <row r="1391" spans="1:9" ht="12.75">
      <c r="A1391" s="15"/>
      <c r="B1391" s="15"/>
      <c r="C1391" s="15"/>
      <c r="D1391" s="15"/>
      <c r="E1391" s="15"/>
      <c r="F1391" s="12"/>
      <c r="G1391" s="12"/>
      <c r="H1391" s="12"/>
      <c r="I1391"/>
    </row>
    <row r="1392" spans="1:9" ht="12.75">
      <c r="A1392" s="15"/>
      <c r="B1392" s="15"/>
      <c r="C1392" s="15"/>
      <c r="D1392" s="15"/>
      <c r="E1392" s="15"/>
      <c r="F1392" s="12"/>
      <c r="G1392" s="12"/>
      <c r="H1392" s="12"/>
      <c r="I1392"/>
    </row>
    <row r="1393" spans="1:9" ht="12.75">
      <c r="A1393" s="15"/>
      <c r="B1393" s="15"/>
      <c r="C1393" s="15"/>
      <c r="D1393" s="15"/>
      <c r="E1393" s="15"/>
      <c r="F1393" s="12"/>
      <c r="G1393" s="12"/>
      <c r="H1393" s="12"/>
      <c r="I1393"/>
    </row>
    <row r="1394" spans="1:9" ht="12.75">
      <c r="A1394" s="15"/>
      <c r="B1394" s="15"/>
      <c r="C1394" s="15"/>
      <c r="D1394" s="15"/>
      <c r="E1394" s="15"/>
      <c r="F1394" s="12"/>
      <c r="G1394" s="12"/>
      <c r="H1394" s="12"/>
      <c r="I1394"/>
    </row>
    <row r="1395" spans="1:9" ht="12.75">
      <c r="A1395" s="15"/>
      <c r="B1395" s="15"/>
      <c r="C1395" s="15"/>
      <c r="D1395" s="15"/>
      <c r="E1395" s="15"/>
      <c r="F1395" s="12"/>
      <c r="G1395" s="12"/>
      <c r="H1395" s="12"/>
      <c r="I1395"/>
    </row>
    <row r="1396" spans="1:9" ht="12.75">
      <c r="A1396" s="15"/>
      <c r="B1396" s="15"/>
      <c r="C1396" s="15"/>
      <c r="D1396" s="15"/>
      <c r="E1396" s="15"/>
      <c r="F1396" s="12"/>
      <c r="G1396" s="12"/>
      <c r="H1396" s="12"/>
      <c r="I1396"/>
    </row>
    <row r="1397" spans="1:9" ht="12.75">
      <c r="A1397" s="15"/>
      <c r="B1397" s="15"/>
      <c r="C1397" s="15"/>
      <c r="D1397" s="15"/>
      <c r="E1397" s="15"/>
      <c r="F1397" s="12"/>
      <c r="G1397" s="12"/>
      <c r="H1397" s="12"/>
      <c r="I1397"/>
    </row>
    <row r="1398" spans="1:9" ht="12.75">
      <c r="A1398" s="15"/>
      <c r="B1398" s="15"/>
      <c r="C1398" s="15"/>
      <c r="D1398" s="15"/>
      <c r="E1398" s="15"/>
      <c r="F1398" s="12"/>
      <c r="G1398" s="12"/>
      <c r="H1398" s="12"/>
      <c r="I1398"/>
    </row>
    <row r="1399" spans="1:9" ht="12.75">
      <c r="A1399" s="15"/>
      <c r="B1399" s="15"/>
      <c r="C1399" s="15"/>
      <c r="D1399" s="15"/>
      <c r="E1399" s="15"/>
      <c r="F1399" s="12"/>
      <c r="G1399" s="12"/>
      <c r="H1399" s="12"/>
      <c r="I1399"/>
    </row>
    <row r="1400" spans="1:9" ht="12.75">
      <c r="A1400" s="15"/>
      <c r="B1400" s="15"/>
      <c r="C1400" s="15"/>
      <c r="D1400" s="15"/>
      <c r="E1400" s="15"/>
      <c r="F1400" s="12"/>
      <c r="G1400" s="12"/>
      <c r="H1400" s="12"/>
      <c r="I1400"/>
    </row>
    <row r="1401" spans="1:9" ht="12.75">
      <c r="A1401" s="15"/>
      <c r="B1401" s="15"/>
      <c r="C1401" s="15"/>
      <c r="D1401" s="15"/>
      <c r="E1401" s="15"/>
      <c r="F1401" s="12"/>
      <c r="G1401" s="12"/>
      <c r="H1401" s="12"/>
      <c r="I1401"/>
    </row>
    <row r="1402" spans="1:9" ht="12.75">
      <c r="A1402" s="15"/>
      <c r="B1402" s="15"/>
      <c r="C1402" s="15"/>
      <c r="D1402" s="15"/>
      <c r="E1402" s="15"/>
      <c r="F1402" s="12"/>
      <c r="G1402" s="12"/>
      <c r="H1402" s="12"/>
      <c r="I1402"/>
    </row>
    <row r="1403" spans="1:9" ht="12.75">
      <c r="A1403" s="15"/>
      <c r="B1403" s="15"/>
      <c r="C1403" s="15"/>
      <c r="D1403" s="15"/>
      <c r="E1403" s="15"/>
      <c r="F1403" s="12"/>
      <c r="G1403" s="12"/>
      <c r="H1403" s="12"/>
      <c r="I1403"/>
    </row>
    <row r="1404" spans="1:9" ht="12.75">
      <c r="A1404" s="15"/>
      <c r="B1404" s="15"/>
      <c r="C1404" s="15"/>
      <c r="D1404" s="15"/>
      <c r="E1404" s="15"/>
      <c r="F1404" s="12"/>
      <c r="G1404" s="12"/>
      <c r="H1404" s="12"/>
      <c r="I1404"/>
    </row>
    <row r="1405" spans="1:9" ht="12.75">
      <c r="A1405" s="15"/>
      <c r="B1405" s="15"/>
      <c r="C1405" s="15"/>
      <c r="D1405" s="15"/>
      <c r="E1405" s="15"/>
      <c r="F1405" s="12"/>
      <c r="G1405" s="12"/>
      <c r="H1405" s="12"/>
      <c r="I1405"/>
    </row>
    <row r="1406" spans="1:9" ht="12.75">
      <c r="A1406" s="15"/>
      <c r="B1406" s="15"/>
      <c r="C1406" s="15"/>
      <c r="D1406" s="15"/>
      <c r="E1406" s="15"/>
      <c r="F1406" s="12"/>
      <c r="G1406" s="12"/>
      <c r="H1406" s="12"/>
      <c r="I1406"/>
    </row>
    <row r="1407" spans="1:9" ht="12.75">
      <c r="A1407" s="15"/>
      <c r="B1407" s="15"/>
      <c r="C1407" s="15"/>
      <c r="D1407" s="15"/>
      <c r="E1407" s="15"/>
      <c r="F1407" s="12"/>
      <c r="G1407" s="12"/>
      <c r="H1407" s="12"/>
      <c r="I1407"/>
    </row>
    <row r="1408" spans="1:9" ht="12.75">
      <c r="A1408" s="15"/>
      <c r="B1408" s="15"/>
      <c r="C1408" s="15"/>
      <c r="D1408" s="15"/>
      <c r="E1408" s="15"/>
      <c r="F1408" s="12"/>
      <c r="G1408" s="12"/>
      <c r="H1408" s="12"/>
      <c r="I1408"/>
    </row>
    <row r="1409" spans="1:9" ht="12.75">
      <c r="A1409" s="15"/>
      <c r="B1409" s="15"/>
      <c r="C1409" s="15"/>
      <c r="D1409" s="15"/>
      <c r="E1409" s="15"/>
      <c r="F1409" s="12"/>
      <c r="G1409" s="12"/>
      <c r="H1409" s="12"/>
      <c r="I1409"/>
    </row>
    <row r="1410" spans="1:9" ht="12.75">
      <c r="A1410" s="15"/>
      <c r="B1410" s="15"/>
      <c r="C1410" s="15"/>
      <c r="D1410" s="15"/>
      <c r="E1410" s="15"/>
      <c r="F1410" s="12"/>
      <c r="G1410" s="12"/>
      <c r="H1410" s="12"/>
      <c r="I1410"/>
    </row>
    <row r="1411" spans="1:9" ht="12.75">
      <c r="A1411" s="15"/>
      <c r="B1411" s="15"/>
      <c r="C1411" s="15"/>
      <c r="D1411" s="15"/>
      <c r="E1411" s="15"/>
      <c r="F1411" s="12"/>
      <c r="G1411" s="12"/>
      <c r="H1411" s="12"/>
      <c r="I1411"/>
    </row>
    <row r="1412" spans="1:9" ht="12.75">
      <c r="A1412" s="15"/>
      <c r="B1412" s="15"/>
      <c r="C1412" s="15"/>
      <c r="D1412" s="15"/>
      <c r="E1412" s="15"/>
      <c r="F1412" s="12"/>
      <c r="G1412" s="12"/>
      <c r="H1412" s="12"/>
      <c r="I1412"/>
    </row>
    <row r="1413" spans="1:9" ht="12.75">
      <c r="A1413" s="15"/>
      <c r="B1413" s="15"/>
      <c r="C1413" s="15"/>
      <c r="D1413" s="15"/>
      <c r="E1413" s="15"/>
      <c r="F1413" s="12"/>
      <c r="G1413" s="12"/>
      <c r="H1413" s="12"/>
      <c r="I1413"/>
    </row>
    <row r="1414" spans="1:9" ht="12.75">
      <c r="A1414" s="15"/>
      <c r="B1414" s="15"/>
      <c r="C1414" s="15"/>
      <c r="D1414" s="15"/>
      <c r="E1414" s="15"/>
      <c r="F1414" s="12"/>
      <c r="G1414" s="12"/>
      <c r="H1414" s="12"/>
      <c r="I1414"/>
    </row>
    <row r="1415" spans="1:9" ht="12.75">
      <c r="A1415" s="15"/>
      <c r="B1415" s="15"/>
      <c r="C1415" s="15"/>
      <c r="D1415" s="15"/>
      <c r="E1415" s="15"/>
      <c r="F1415" s="12"/>
      <c r="G1415" s="12"/>
      <c r="H1415" s="12"/>
      <c r="I1415"/>
    </row>
    <row r="1416" spans="1:9" ht="12.75">
      <c r="A1416" s="15"/>
      <c r="B1416" s="15"/>
      <c r="C1416" s="15"/>
      <c r="D1416" s="15"/>
      <c r="E1416" s="15"/>
      <c r="F1416" s="12"/>
      <c r="G1416" s="12"/>
      <c r="H1416" s="12"/>
      <c r="I1416"/>
    </row>
    <row r="1417" spans="1:9" ht="12.75">
      <c r="A1417" s="15"/>
      <c r="B1417" s="15"/>
      <c r="C1417" s="15"/>
      <c r="D1417" s="15"/>
      <c r="E1417" s="15"/>
      <c r="F1417" s="12"/>
      <c r="G1417" s="12"/>
      <c r="H1417" s="12"/>
      <c r="I1417"/>
    </row>
    <row r="1418" spans="1:9" ht="12.75">
      <c r="A1418" s="15"/>
      <c r="B1418" s="15"/>
      <c r="C1418" s="15"/>
      <c r="D1418" s="15"/>
      <c r="E1418" s="15"/>
      <c r="F1418" s="12"/>
      <c r="G1418" s="12"/>
      <c r="H1418" s="12"/>
      <c r="I1418"/>
    </row>
    <row r="1419" spans="1:9" ht="12.75">
      <c r="A1419" s="15"/>
      <c r="B1419" s="15"/>
      <c r="C1419" s="15"/>
      <c r="D1419" s="15"/>
      <c r="E1419" s="15"/>
      <c r="F1419" s="12"/>
      <c r="G1419" s="12"/>
      <c r="H1419" s="12"/>
      <c r="I1419"/>
    </row>
    <row r="1420" spans="1:9" ht="12.75">
      <c r="A1420" s="15"/>
      <c r="B1420" s="15"/>
      <c r="C1420" s="15"/>
      <c r="D1420" s="15"/>
      <c r="E1420" s="15"/>
      <c r="F1420" s="12"/>
      <c r="G1420" s="12"/>
      <c r="H1420" s="12"/>
      <c r="I1420"/>
    </row>
    <row r="1421" spans="1:9" ht="12.75">
      <c r="A1421" s="15"/>
      <c r="B1421" s="15"/>
      <c r="C1421" s="15"/>
      <c r="D1421" s="15"/>
      <c r="E1421" s="15"/>
      <c r="F1421" s="12"/>
      <c r="G1421" s="12"/>
      <c r="H1421" s="12"/>
      <c r="I1421"/>
    </row>
    <row r="1422" spans="1:9" ht="12.75">
      <c r="A1422" s="15"/>
      <c r="B1422" s="15"/>
      <c r="C1422" s="15"/>
      <c r="D1422" s="15"/>
      <c r="E1422" s="15"/>
      <c r="F1422" s="12"/>
      <c r="G1422" s="12"/>
      <c r="H1422" s="12"/>
      <c r="I1422"/>
    </row>
    <row r="1423" spans="1:9" ht="12.75">
      <c r="A1423" s="15"/>
      <c r="B1423" s="15"/>
      <c r="C1423" s="15"/>
      <c r="D1423" s="15"/>
      <c r="E1423" s="15"/>
      <c r="F1423" s="12"/>
      <c r="G1423" s="12"/>
      <c r="H1423" s="12"/>
      <c r="I1423"/>
    </row>
    <row r="1424" spans="1:9" ht="12.75">
      <c r="A1424" s="15"/>
      <c r="B1424" s="15"/>
      <c r="C1424" s="15"/>
      <c r="D1424" s="15"/>
      <c r="E1424" s="15"/>
      <c r="F1424" s="12"/>
      <c r="G1424" s="12"/>
      <c r="H1424" s="12"/>
      <c r="I1424"/>
    </row>
    <row r="1425" spans="1:9" ht="12.75">
      <c r="A1425" s="15"/>
      <c r="B1425" s="15"/>
      <c r="C1425" s="15"/>
      <c r="D1425" s="15"/>
      <c r="E1425" s="15"/>
      <c r="F1425" s="12"/>
      <c r="G1425" s="12"/>
      <c r="H1425" s="12"/>
      <c r="I1425"/>
    </row>
    <row r="1426" spans="1:9" ht="12.75">
      <c r="A1426" s="15"/>
      <c r="B1426" s="15"/>
      <c r="C1426" s="15"/>
      <c r="D1426" s="15"/>
      <c r="E1426" s="15"/>
      <c r="F1426" s="12"/>
      <c r="G1426" s="12"/>
      <c r="H1426" s="12"/>
      <c r="I1426"/>
    </row>
    <row r="1427" spans="1:9" ht="12.75">
      <c r="A1427" s="15"/>
      <c r="B1427" s="15"/>
      <c r="C1427" s="15"/>
      <c r="D1427" s="15"/>
      <c r="E1427" s="15"/>
      <c r="F1427" s="12"/>
      <c r="G1427" s="12"/>
      <c r="H1427" s="12"/>
      <c r="I1427"/>
    </row>
    <row r="1428" spans="1:9" ht="12.75">
      <c r="A1428" s="15"/>
      <c r="B1428" s="15"/>
      <c r="C1428" s="15"/>
      <c r="D1428" s="15"/>
      <c r="E1428" s="15"/>
      <c r="F1428" s="12"/>
      <c r="G1428" s="12"/>
      <c r="H1428" s="12"/>
      <c r="I1428"/>
    </row>
    <row r="1429" spans="1:9" ht="12.75">
      <c r="A1429" s="15"/>
      <c r="B1429" s="15"/>
      <c r="C1429" s="15"/>
      <c r="D1429" s="15"/>
      <c r="E1429" s="15"/>
      <c r="F1429" s="12"/>
      <c r="G1429" s="12"/>
      <c r="H1429" s="12"/>
      <c r="I1429"/>
    </row>
    <row r="1430" spans="1:9" ht="12.75">
      <c r="A1430" s="15"/>
      <c r="B1430" s="15"/>
      <c r="C1430" s="15"/>
      <c r="D1430" s="15"/>
      <c r="E1430" s="15"/>
      <c r="F1430" s="12"/>
      <c r="G1430" s="12"/>
      <c r="H1430" s="12"/>
      <c r="I1430"/>
    </row>
    <row r="1431" spans="1:9" ht="12.75">
      <c r="A1431" s="15"/>
      <c r="B1431" s="15"/>
      <c r="C1431" s="15"/>
      <c r="D1431" s="15"/>
      <c r="E1431" s="15"/>
      <c r="F1431" s="12"/>
      <c r="G1431" s="12"/>
      <c r="H1431" s="12"/>
      <c r="I1431"/>
    </row>
    <row r="1432" spans="1:9" ht="12.75">
      <c r="A1432" s="15"/>
      <c r="B1432" s="15"/>
      <c r="C1432" s="15"/>
      <c r="D1432" s="15"/>
      <c r="E1432" s="15"/>
      <c r="F1432" s="12"/>
      <c r="G1432" s="12"/>
      <c r="H1432" s="12"/>
      <c r="I1432"/>
    </row>
    <row r="1433" spans="1:9" ht="12.75">
      <c r="A1433" s="15"/>
      <c r="B1433" s="15"/>
      <c r="C1433" s="15"/>
      <c r="D1433" s="15"/>
      <c r="E1433" s="15"/>
      <c r="F1433" s="12"/>
      <c r="G1433" s="12"/>
      <c r="H1433" s="12"/>
      <c r="I1433"/>
    </row>
    <row r="1434" spans="1:9" ht="12.75">
      <c r="A1434" s="15"/>
      <c r="B1434" s="15"/>
      <c r="C1434" s="15"/>
      <c r="D1434" s="15"/>
      <c r="E1434" s="15"/>
      <c r="F1434" s="12"/>
      <c r="G1434" s="12"/>
      <c r="H1434" s="12"/>
      <c r="I1434"/>
    </row>
    <row r="1435" spans="1:9" ht="12.75">
      <c r="A1435" s="15"/>
      <c r="B1435" s="15"/>
      <c r="C1435" s="15"/>
      <c r="D1435" s="15"/>
      <c r="E1435" s="15"/>
      <c r="F1435" s="12"/>
      <c r="G1435" s="12"/>
      <c r="H1435" s="12"/>
      <c r="I1435"/>
    </row>
    <row r="1436" spans="1:9" ht="12.75">
      <c r="A1436" s="15"/>
      <c r="B1436" s="15"/>
      <c r="C1436" s="15"/>
      <c r="D1436" s="15"/>
      <c r="E1436" s="15"/>
      <c r="F1436" s="12"/>
      <c r="G1436" s="12"/>
      <c r="H1436" s="12"/>
      <c r="I1436"/>
    </row>
    <row r="1437" spans="1:9" ht="12.75">
      <c r="A1437" s="15"/>
      <c r="B1437" s="15"/>
      <c r="C1437" s="15"/>
      <c r="D1437" s="15"/>
      <c r="E1437" s="15"/>
      <c r="F1437" s="12"/>
      <c r="G1437" s="12"/>
      <c r="H1437" s="12"/>
      <c r="I1437"/>
    </row>
    <row r="1438" spans="1:9" ht="12.75">
      <c r="A1438" s="15"/>
      <c r="B1438" s="15"/>
      <c r="C1438" s="15"/>
      <c r="D1438" s="15"/>
      <c r="E1438" s="15"/>
      <c r="F1438" s="12"/>
      <c r="G1438" s="12"/>
      <c r="H1438" s="12"/>
      <c r="I1438"/>
    </row>
    <row r="1439" spans="1:9" ht="12.75">
      <c r="A1439" s="15"/>
      <c r="B1439" s="15"/>
      <c r="C1439" s="15"/>
      <c r="D1439" s="15"/>
      <c r="E1439" s="15"/>
      <c r="F1439" s="12"/>
      <c r="G1439" s="12"/>
      <c r="H1439" s="12"/>
      <c r="I1439"/>
    </row>
    <row r="1440" spans="1:9" ht="12.75">
      <c r="A1440" s="15"/>
      <c r="B1440" s="15"/>
      <c r="C1440" s="15"/>
      <c r="D1440" s="15"/>
      <c r="E1440" s="15"/>
      <c r="F1440" s="12"/>
      <c r="G1440" s="12"/>
      <c r="H1440" s="12"/>
      <c r="I1440"/>
    </row>
    <row r="1441" spans="1:9" ht="12.75">
      <c r="A1441" s="15"/>
      <c r="B1441" s="15"/>
      <c r="C1441" s="15"/>
      <c r="D1441" s="15"/>
      <c r="E1441" s="15"/>
      <c r="F1441" s="12"/>
      <c r="G1441" s="12"/>
      <c r="H1441" s="12"/>
      <c r="I1441"/>
    </row>
    <row r="1442" spans="1:9" ht="12.75">
      <c r="A1442" s="15"/>
      <c r="B1442" s="15"/>
      <c r="C1442" s="15"/>
      <c r="D1442" s="15"/>
      <c r="E1442" s="15"/>
      <c r="F1442" s="12"/>
      <c r="G1442" s="12"/>
      <c r="H1442" s="12"/>
      <c r="I1442"/>
    </row>
    <row r="1443" spans="1:9" ht="12.75">
      <c r="A1443" s="15"/>
      <c r="B1443" s="15"/>
      <c r="C1443" s="15"/>
      <c r="D1443" s="15"/>
      <c r="E1443" s="15"/>
      <c r="F1443" s="12"/>
      <c r="G1443" s="12"/>
      <c r="H1443" s="12"/>
      <c r="I1443"/>
    </row>
    <row r="1444" spans="1:9" ht="12.75">
      <c r="A1444" s="15"/>
      <c r="B1444" s="15"/>
      <c r="C1444" s="15"/>
      <c r="D1444" s="15"/>
      <c r="E1444" s="15"/>
      <c r="F1444" s="12"/>
      <c r="G1444" s="12"/>
      <c r="H1444" s="12"/>
      <c r="I1444"/>
    </row>
    <row r="1445" spans="1:9" ht="12.75">
      <c r="A1445" s="15"/>
      <c r="B1445" s="15"/>
      <c r="C1445" s="15"/>
      <c r="D1445" s="15"/>
      <c r="E1445" s="15"/>
      <c r="F1445" s="12"/>
      <c r="G1445" s="12"/>
      <c r="H1445" s="12"/>
      <c r="I1445"/>
    </row>
    <row r="1446" spans="1:9" ht="12.75">
      <c r="A1446" s="15"/>
      <c r="B1446" s="15"/>
      <c r="C1446" s="15"/>
      <c r="D1446" s="15"/>
      <c r="E1446" s="15"/>
      <c r="F1446" s="12"/>
      <c r="G1446" s="12"/>
      <c r="H1446" s="12"/>
      <c r="I1446"/>
    </row>
    <row r="1447" spans="1:9" ht="12.75">
      <c r="A1447" s="15"/>
      <c r="B1447" s="15"/>
      <c r="C1447" s="15"/>
      <c r="D1447" s="15"/>
      <c r="E1447" s="15"/>
      <c r="F1447" s="12"/>
      <c r="G1447" s="12"/>
      <c r="H1447" s="12"/>
      <c r="I1447"/>
    </row>
    <row r="1448" spans="1:9" ht="12.75">
      <c r="A1448" s="15"/>
      <c r="B1448" s="15"/>
      <c r="C1448" s="15"/>
      <c r="D1448" s="15"/>
      <c r="E1448" s="15"/>
      <c r="F1448" s="12"/>
      <c r="G1448" s="12"/>
      <c r="H1448" s="12"/>
      <c r="I1448"/>
    </row>
    <row r="1449" spans="1:9" ht="12.75">
      <c r="A1449" s="15"/>
      <c r="B1449" s="15"/>
      <c r="C1449" s="15"/>
      <c r="D1449" s="15"/>
      <c r="E1449" s="15"/>
      <c r="F1449" s="12"/>
      <c r="G1449" s="12"/>
      <c r="H1449" s="12"/>
      <c r="I1449"/>
    </row>
    <row r="1450" spans="1:9" ht="12.75">
      <c r="A1450" s="15"/>
      <c r="B1450" s="15"/>
      <c r="C1450" s="15"/>
      <c r="D1450" s="15"/>
      <c r="E1450" s="15"/>
      <c r="F1450" s="12"/>
      <c r="G1450" s="12"/>
      <c r="H1450" s="12"/>
      <c r="I1450"/>
    </row>
    <row r="1451" spans="1:9" ht="12.75">
      <c r="A1451" s="15"/>
      <c r="B1451" s="15"/>
      <c r="C1451" s="15"/>
      <c r="D1451" s="15"/>
      <c r="E1451" s="15"/>
      <c r="F1451" s="12"/>
      <c r="G1451" s="12"/>
      <c r="H1451" s="12"/>
      <c r="I1451"/>
    </row>
    <row r="1452" spans="1:9" ht="12.75">
      <c r="A1452" s="15"/>
      <c r="B1452" s="15"/>
      <c r="C1452" s="15"/>
      <c r="D1452" s="15"/>
      <c r="E1452" s="15"/>
      <c r="F1452" s="12"/>
      <c r="G1452" s="12"/>
      <c r="H1452" s="12"/>
      <c r="I1452"/>
    </row>
    <row r="1453" spans="1:9" ht="12.75">
      <c r="A1453" s="15"/>
      <c r="B1453" s="15"/>
      <c r="C1453" s="15"/>
      <c r="D1453" s="15"/>
      <c r="E1453" s="15"/>
      <c r="F1453" s="12"/>
      <c r="G1453" s="12"/>
      <c r="H1453" s="12"/>
      <c r="I1453"/>
    </row>
    <row r="1454" spans="1:9" ht="12.75">
      <c r="A1454" s="15"/>
      <c r="B1454" s="15"/>
      <c r="C1454" s="15"/>
      <c r="D1454" s="15"/>
      <c r="E1454" s="15"/>
      <c r="F1454" s="12"/>
      <c r="G1454" s="12"/>
      <c r="H1454" s="12"/>
      <c r="I1454"/>
    </row>
    <row r="1455" spans="1:9" ht="12.75">
      <c r="A1455" s="15"/>
      <c r="B1455" s="15"/>
      <c r="C1455" s="15"/>
      <c r="D1455" s="15"/>
      <c r="E1455" s="15"/>
      <c r="F1455" s="12"/>
      <c r="G1455" s="12"/>
      <c r="H1455" s="12"/>
      <c r="I1455"/>
    </row>
    <row r="1456" spans="1:9" ht="12.75">
      <c r="A1456" s="15"/>
      <c r="B1456" s="15"/>
      <c r="C1456" s="15"/>
      <c r="D1456" s="15"/>
      <c r="E1456" s="15"/>
      <c r="F1456" s="12"/>
      <c r="G1456" s="12"/>
      <c r="H1456" s="12"/>
      <c r="I1456"/>
    </row>
    <row r="1457" spans="1:9" ht="12.75">
      <c r="A1457" s="15"/>
      <c r="B1457" s="15"/>
      <c r="C1457" s="15"/>
      <c r="D1457" s="15"/>
      <c r="E1457" s="15"/>
      <c r="F1457" s="12"/>
      <c r="G1457" s="12"/>
      <c r="H1457" s="12"/>
      <c r="I1457"/>
    </row>
    <row r="1458" spans="1:9" ht="12.75">
      <c r="A1458" s="15"/>
      <c r="B1458" s="15"/>
      <c r="C1458" s="15"/>
      <c r="D1458" s="15"/>
      <c r="E1458" s="15"/>
      <c r="F1458" s="12"/>
      <c r="G1458" s="12"/>
      <c r="H1458" s="12"/>
      <c r="I1458"/>
    </row>
    <row r="1459" spans="1:9" ht="12.75">
      <c r="A1459" s="15"/>
      <c r="B1459" s="15"/>
      <c r="C1459" s="15"/>
      <c r="D1459" s="15"/>
      <c r="E1459" s="15"/>
      <c r="F1459" s="12"/>
      <c r="G1459" s="12"/>
      <c r="H1459" s="12"/>
      <c r="I1459"/>
    </row>
    <row r="1460" spans="1:9" ht="12.75">
      <c r="A1460" s="15"/>
      <c r="B1460" s="15"/>
      <c r="C1460" s="15"/>
      <c r="D1460" s="15"/>
      <c r="E1460" s="15"/>
      <c r="F1460" s="12"/>
      <c r="G1460" s="12"/>
      <c r="H1460" s="12"/>
      <c r="I1460"/>
    </row>
    <row r="1461" spans="1:9" ht="12.75">
      <c r="A1461" s="15"/>
      <c r="B1461" s="15"/>
      <c r="C1461" s="15"/>
      <c r="D1461" s="15"/>
      <c r="E1461" s="15"/>
      <c r="F1461" s="12"/>
      <c r="G1461" s="12"/>
      <c r="H1461" s="12"/>
      <c r="I1461"/>
    </row>
    <row r="1462" spans="1:9" ht="12.75">
      <c r="A1462" s="15"/>
      <c r="B1462" s="15"/>
      <c r="C1462" s="15"/>
      <c r="D1462" s="15"/>
      <c r="E1462" s="15"/>
      <c r="F1462" s="12"/>
      <c r="G1462" s="12"/>
      <c r="H1462" s="12"/>
      <c r="I1462"/>
    </row>
    <row r="1463" spans="1:9" ht="12.75">
      <c r="A1463" s="15"/>
      <c r="B1463" s="15"/>
      <c r="C1463" s="15"/>
      <c r="D1463" s="15"/>
      <c r="E1463" s="15"/>
      <c r="F1463" s="12"/>
      <c r="G1463" s="12"/>
      <c r="H1463" s="12"/>
      <c r="I1463"/>
    </row>
    <row r="1464" spans="1:9" ht="12.75">
      <c r="A1464" s="15"/>
      <c r="B1464" s="15"/>
      <c r="C1464" s="15"/>
      <c r="D1464" s="15"/>
      <c r="E1464" s="15"/>
      <c r="F1464" s="12"/>
      <c r="G1464" s="12"/>
      <c r="H1464" s="12"/>
      <c r="I1464"/>
    </row>
    <row r="1465" spans="1:9" ht="12.75">
      <c r="A1465" s="15"/>
      <c r="B1465" s="15"/>
      <c r="C1465" s="15"/>
      <c r="D1465" s="15"/>
      <c r="E1465" s="15"/>
      <c r="F1465" s="12"/>
      <c r="G1465" s="12"/>
      <c r="H1465" s="12"/>
      <c r="I1465"/>
    </row>
    <row r="1466" spans="1:9" ht="12.75">
      <c r="A1466" s="15"/>
      <c r="B1466" s="15"/>
      <c r="C1466" s="15"/>
      <c r="D1466" s="15"/>
      <c r="E1466" s="15"/>
      <c r="F1466" s="12"/>
      <c r="G1466" s="12"/>
      <c r="H1466" s="12"/>
      <c r="I1466"/>
    </row>
    <row r="1467" spans="1:9" ht="12.75">
      <c r="A1467" s="15"/>
      <c r="B1467" s="15"/>
      <c r="C1467" s="15"/>
      <c r="D1467" s="15"/>
      <c r="E1467" s="15"/>
      <c r="F1467" s="12"/>
      <c r="G1467" s="12"/>
      <c r="H1467" s="12"/>
      <c r="I1467"/>
    </row>
    <row r="1468" spans="1:9" ht="12.75">
      <c r="A1468" s="15"/>
      <c r="B1468" s="15"/>
      <c r="C1468" s="15"/>
      <c r="D1468" s="15"/>
      <c r="E1468" s="15"/>
      <c r="F1468" s="12"/>
      <c r="G1468" s="12"/>
      <c r="H1468" s="12"/>
      <c r="I1468"/>
    </row>
    <row r="1469" spans="1:9" ht="12.75">
      <c r="A1469" s="15"/>
      <c r="B1469" s="15"/>
      <c r="C1469" s="15"/>
      <c r="D1469" s="15"/>
      <c r="E1469" s="15"/>
      <c r="F1469" s="12"/>
      <c r="G1469" s="12"/>
      <c r="H1469" s="12"/>
      <c r="I1469"/>
    </row>
    <row r="1470" spans="1:9" ht="12.75">
      <c r="A1470" s="15"/>
      <c r="B1470" s="15"/>
      <c r="C1470" s="15"/>
      <c r="D1470" s="15"/>
      <c r="E1470" s="15"/>
      <c r="F1470" s="12"/>
      <c r="G1470" s="12"/>
      <c r="H1470" s="12"/>
      <c r="I1470"/>
    </row>
    <row r="1471" spans="1:9" ht="12.75">
      <c r="A1471" s="15"/>
      <c r="B1471" s="15"/>
      <c r="C1471" s="15"/>
      <c r="D1471" s="15"/>
      <c r="E1471" s="15"/>
      <c r="F1471" s="12"/>
      <c r="G1471" s="12"/>
      <c r="H1471" s="12"/>
      <c r="I1471"/>
    </row>
    <row r="1472" spans="1:9" ht="12.75">
      <c r="A1472" s="15"/>
      <c r="B1472" s="15"/>
      <c r="C1472" s="15"/>
      <c r="D1472" s="15"/>
      <c r="E1472" s="15"/>
      <c r="F1472" s="12"/>
      <c r="G1472" s="12"/>
      <c r="H1472" s="12"/>
      <c r="I1472"/>
    </row>
    <row r="1473" spans="1:9" ht="12.75">
      <c r="A1473" s="15"/>
      <c r="B1473" s="15"/>
      <c r="C1473" s="15"/>
      <c r="D1473" s="15"/>
      <c r="E1473" s="15"/>
      <c r="F1473" s="12"/>
      <c r="G1473" s="12"/>
      <c r="H1473" s="12"/>
      <c r="I1473"/>
    </row>
    <row r="1474" spans="1:9" ht="12.75">
      <c r="A1474" s="15"/>
      <c r="B1474" s="15"/>
      <c r="C1474" s="15"/>
      <c r="D1474" s="15"/>
      <c r="E1474" s="15"/>
      <c r="F1474" s="12"/>
      <c r="G1474" s="12"/>
      <c r="H1474" s="12"/>
      <c r="I1474"/>
    </row>
    <row r="1475" spans="1:9" ht="12.75">
      <c r="A1475" s="15"/>
      <c r="B1475" s="15"/>
      <c r="C1475" s="15"/>
      <c r="D1475" s="15"/>
      <c r="E1475" s="15"/>
      <c r="F1475" s="12"/>
      <c r="G1475" s="12"/>
      <c r="H1475" s="12"/>
      <c r="I1475"/>
    </row>
    <row r="1476" spans="1:9" ht="12.75">
      <c r="A1476" s="15"/>
      <c r="B1476" s="15"/>
      <c r="C1476" s="15"/>
      <c r="D1476" s="15"/>
      <c r="E1476" s="15"/>
      <c r="F1476" s="12"/>
      <c r="G1476" s="12"/>
      <c r="H1476" s="12"/>
      <c r="I1476"/>
    </row>
    <row r="1477" spans="1:9" ht="12.75">
      <c r="A1477" s="15"/>
      <c r="B1477" s="15"/>
      <c r="C1477" s="15"/>
      <c r="D1477" s="15"/>
      <c r="E1477" s="15"/>
      <c r="F1477" s="12"/>
      <c r="G1477" s="12"/>
      <c r="H1477" s="12"/>
      <c r="I1477"/>
    </row>
    <row r="1478" spans="1:9" ht="12.75">
      <c r="A1478" s="15"/>
      <c r="B1478" s="15"/>
      <c r="C1478" s="15"/>
      <c r="D1478" s="15"/>
      <c r="E1478" s="15"/>
      <c r="F1478" s="12"/>
      <c r="G1478" s="12"/>
      <c r="H1478" s="12"/>
      <c r="I1478"/>
    </row>
    <row r="1479" spans="1:9" ht="12.75">
      <c r="A1479" s="15"/>
      <c r="B1479" s="15"/>
      <c r="C1479" s="15"/>
      <c r="D1479" s="15"/>
      <c r="E1479" s="15"/>
      <c r="F1479" s="12"/>
      <c r="G1479" s="12"/>
      <c r="H1479" s="12"/>
      <c r="I1479"/>
    </row>
    <row r="1480" spans="1:9" ht="12.75">
      <c r="A1480" s="15"/>
      <c r="B1480" s="15"/>
      <c r="C1480" s="15"/>
      <c r="D1480" s="15"/>
      <c r="E1480" s="15"/>
      <c r="F1480" s="12"/>
      <c r="G1480" s="12"/>
      <c r="H1480" s="12"/>
      <c r="I1480"/>
    </row>
    <row r="1481" spans="1:9" ht="12.75">
      <c r="A1481" s="15"/>
      <c r="B1481" s="15"/>
      <c r="C1481" s="15"/>
      <c r="D1481" s="15"/>
      <c r="E1481" s="15"/>
      <c r="F1481" s="12"/>
      <c r="G1481" s="12"/>
      <c r="H1481" s="12"/>
      <c r="I1481"/>
    </row>
    <row r="1482" spans="1:9" ht="12.75">
      <c r="A1482" s="15"/>
      <c r="B1482" s="15"/>
      <c r="C1482" s="15"/>
      <c r="D1482" s="15"/>
      <c r="E1482" s="15"/>
      <c r="F1482" s="12"/>
      <c r="G1482" s="12"/>
      <c r="H1482" s="12"/>
      <c r="I1482"/>
    </row>
    <row r="1483" spans="1:9" ht="12.75">
      <c r="A1483" s="15"/>
      <c r="B1483" s="15"/>
      <c r="C1483" s="15"/>
      <c r="D1483" s="15"/>
      <c r="E1483" s="15"/>
      <c r="F1483" s="12"/>
      <c r="G1483" s="12"/>
      <c r="H1483" s="12"/>
      <c r="I1483"/>
    </row>
    <row r="1484" spans="1:9" ht="12.75">
      <c r="A1484" s="15"/>
      <c r="B1484" s="15"/>
      <c r="C1484" s="15"/>
      <c r="D1484" s="15"/>
      <c r="E1484" s="15"/>
      <c r="F1484" s="12"/>
      <c r="G1484" s="12"/>
      <c r="H1484" s="12"/>
      <c r="I1484"/>
    </row>
    <row r="1485" spans="1:9" ht="12.75">
      <c r="A1485" s="15"/>
      <c r="B1485" s="15"/>
      <c r="C1485" s="15"/>
      <c r="D1485" s="15"/>
      <c r="E1485" s="15"/>
      <c r="F1485" s="12"/>
      <c r="G1485" s="12"/>
      <c r="H1485" s="12"/>
      <c r="I1485"/>
    </row>
    <row r="1486" spans="1:9" ht="12.75">
      <c r="A1486" s="15"/>
      <c r="B1486" s="15"/>
      <c r="C1486" s="15"/>
      <c r="D1486" s="15"/>
      <c r="E1486" s="15"/>
      <c r="F1486" s="12"/>
      <c r="G1486" s="12"/>
      <c r="H1486" s="12"/>
      <c r="I1486"/>
    </row>
    <row r="1487" spans="1:9" ht="12.75">
      <c r="A1487" s="15"/>
      <c r="B1487" s="15"/>
      <c r="C1487" s="15"/>
      <c r="D1487" s="15"/>
      <c r="E1487" s="15"/>
      <c r="F1487" s="12"/>
      <c r="G1487" s="12"/>
      <c r="H1487" s="12"/>
      <c r="I1487"/>
    </row>
    <row r="1488" spans="1:9" ht="12.75">
      <c r="A1488" s="15"/>
      <c r="B1488" s="15"/>
      <c r="C1488" s="15"/>
      <c r="D1488" s="15"/>
      <c r="E1488" s="15"/>
      <c r="F1488" s="12"/>
      <c r="G1488" s="12"/>
      <c r="H1488" s="12"/>
      <c r="I1488"/>
    </row>
    <row r="1489" spans="1:9" ht="12.75">
      <c r="A1489" s="15"/>
      <c r="B1489" s="15"/>
      <c r="C1489" s="15"/>
      <c r="D1489" s="15"/>
      <c r="E1489" s="15"/>
      <c r="F1489" s="12"/>
      <c r="G1489" s="12"/>
      <c r="H1489" s="12"/>
      <c r="I1489"/>
    </row>
    <row r="1490" spans="1:9" ht="12.75">
      <c r="A1490" s="15"/>
      <c r="B1490" s="15"/>
      <c r="C1490" s="15"/>
      <c r="D1490" s="15"/>
      <c r="E1490" s="15"/>
      <c r="F1490" s="12"/>
      <c r="G1490" s="12"/>
      <c r="H1490" s="12"/>
      <c r="I1490"/>
    </row>
    <row r="1491" spans="1:9" ht="12.75">
      <c r="A1491" s="15"/>
      <c r="B1491" s="15"/>
      <c r="C1491" s="15"/>
      <c r="D1491" s="15"/>
      <c r="E1491" s="15"/>
      <c r="F1491" s="12"/>
      <c r="G1491" s="12"/>
      <c r="H1491" s="12"/>
      <c r="I1491"/>
    </row>
    <row r="1492" spans="1:9" ht="12.75">
      <c r="A1492" s="15"/>
      <c r="B1492" s="15"/>
      <c r="C1492" s="15"/>
      <c r="D1492" s="15"/>
      <c r="E1492" s="15"/>
      <c r="F1492" s="12"/>
      <c r="G1492" s="12"/>
      <c r="H1492" s="12"/>
      <c r="I1492"/>
    </row>
    <row r="1493" spans="1:9" ht="12.75">
      <c r="A1493" s="15"/>
      <c r="B1493" s="15"/>
      <c r="C1493" s="15"/>
      <c r="D1493" s="15"/>
      <c r="E1493" s="15"/>
      <c r="F1493" s="12"/>
      <c r="G1493" s="12"/>
      <c r="H1493" s="12"/>
      <c r="I1493"/>
    </row>
    <row r="1494" spans="1:9" ht="12.75">
      <c r="A1494" s="15"/>
      <c r="B1494" s="15"/>
      <c r="C1494" s="15"/>
      <c r="D1494" s="15"/>
      <c r="E1494" s="15"/>
      <c r="F1494" s="12"/>
      <c r="G1494" s="12"/>
      <c r="H1494" s="12"/>
      <c r="I1494"/>
    </row>
    <row r="1495" spans="1:9" ht="12.75">
      <c r="A1495" s="15"/>
      <c r="B1495" s="15"/>
      <c r="C1495" s="15"/>
      <c r="D1495" s="15"/>
      <c r="E1495" s="15"/>
      <c r="F1495" s="12"/>
      <c r="G1495" s="12"/>
      <c r="H1495" s="12"/>
      <c r="I1495"/>
    </row>
    <row r="1496" spans="1:9" ht="12.75">
      <c r="A1496" s="15"/>
      <c r="B1496" s="15"/>
      <c r="C1496" s="15"/>
      <c r="D1496" s="15"/>
      <c r="E1496" s="15"/>
      <c r="F1496" s="12"/>
      <c r="G1496" s="12"/>
      <c r="H1496" s="12"/>
      <c r="I1496"/>
    </row>
    <row r="1497" spans="1:9" ht="12.75">
      <c r="A1497" s="15"/>
      <c r="B1497" s="15"/>
      <c r="C1497" s="15"/>
      <c r="D1497" s="15"/>
      <c r="E1497" s="15"/>
      <c r="F1497" s="12"/>
      <c r="G1497" s="12"/>
      <c r="H1497" s="12"/>
      <c r="I1497"/>
    </row>
    <row r="1498" spans="1:9" ht="12.75">
      <c r="A1498" s="15"/>
      <c r="B1498" s="15"/>
      <c r="C1498" s="15"/>
      <c r="D1498" s="15"/>
      <c r="E1498" s="15"/>
      <c r="F1498" s="12"/>
      <c r="G1498" s="12"/>
      <c r="H1498" s="12"/>
      <c r="I1498"/>
    </row>
    <row r="1499" spans="1:9" ht="12.75">
      <c r="A1499" s="15"/>
      <c r="B1499" s="15"/>
      <c r="C1499" s="15"/>
      <c r="D1499" s="15"/>
      <c r="E1499" s="15"/>
      <c r="F1499" s="12"/>
      <c r="G1499" s="12"/>
      <c r="H1499" s="12"/>
      <c r="I1499"/>
    </row>
    <row r="1500" spans="1:9" ht="12.75">
      <c r="A1500" s="15"/>
      <c r="B1500" s="15"/>
      <c r="C1500" s="15"/>
      <c r="D1500" s="15"/>
      <c r="E1500" s="15"/>
      <c r="F1500" s="12"/>
      <c r="G1500" s="12"/>
      <c r="H1500" s="12"/>
      <c r="I1500"/>
    </row>
    <row r="1501" spans="1:9" ht="12.75">
      <c r="A1501" s="15"/>
      <c r="B1501" s="15"/>
      <c r="C1501" s="15"/>
      <c r="D1501" s="15"/>
      <c r="E1501" s="15"/>
      <c r="F1501" s="12"/>
      <c r="G1501" s="12"/>
      <c r="H1501" s="12"/>
      <c r="I1501"/>
    </row>
    <row r="1502" spans="1:9" ht="12.75">
      <c r="A1502" s="15"/>
      <c r="B1502" s="15"/>
      <c r="C1502" s="15"/>
      <c r="D1502" s="15"/>
      <c r="E1502" s="15"/>
      <c r="F1502" s="12"/>
      <c r="G1502" s="12"/>
      <c r="H1502" s="12"/>
      <c r="I1502"/>
    </row>
    <row r="1503" spans="1:9" ht="12.75">
      <c r="A1503" s="15"/>
      <c r="B1503" s="15"/>
      <c r="C1503" s="15"/>
      <c r="D1503" s="15"/>
      <c r="E1503" s="15"/>
      <c r="F1503" s="12"/>
      <c r="G1503" s="12"/>
      <c r="H1503" s="12"/>
      <c r="I1503"/>
    </row>
    <row r="1504" spans="1:9" ht="12.75">
      <c r="A1504" s="15"/>
      <c r="B1504" s="15"/>
      <c r="C1504" s="15"/>
      <c r="D1504" s="15"/>
      <c r="E1504" s="15"/>
      <c r="F1504" s="12"/>
      <c r="G1504" s="12"/>
      <c r="H1504" s="12"/>
      <c r="I1504"/>
    </row>
    <row r="1505" spans="1:9" ht="12.75">
      <c r="A1505" s="15"/>
      <c r="B1505" s="15"/>
      <c r="C1505" s="15"/>
      <c r="D1505" s="15"/>
      <c r="E1505" s="15"/>
      <c r="F1505" s="12"/>
      <c r="G1505" s="12"/>
      <c r="H1505" s="12"/>
      <c r="I1505"/>
    </row>
    <row r="1506" spans="1:9" ht="12.75">
      <c r="A1506" s="15"/>
      <c r="B1506" s="15"/>
      <c r="C1506" s="15"/>
      <c r="D1506" s="15"/>
      <c r="E1506" s="15"/>
      <c r="F1506" s="12"/>
      <c r="G1506" s="12"/>
      <c r="H1506" s="12"/>
      <c r="I1506"/>
    </row>
    <row r="1507" spans="1:9" ht="12.75">
      <c r="A1507" s="15"/>
      <c r="B1507" s="15"/>
      <c r="C1507" s="15"/>
      <c r="D1507" s="15"/>
      <c r="E1507" s="15"/>
      <c r="F1507" s="12"/>
      <c r="G1507" s="12"/>
      <c r="H1507" s="12"/>
      <c r="I1507"/>
    </row>
    <row r="1508" spans="1:9" ht="12.75">
      <c r="A1508" s="15"/>
      <c r="B1508" s="15"/>
      <c r="C1508" s="15"/>
      <c r="D1508" s="15"/>
      <c r="E1508" s="15"/>
      <c r="F1508" s="12"/>
      <c r="G1508" s="12"/>
      <c r="H1508" s="12"/>
      <c r="I1508"/>
    </row>
    <row r="1509" spans="1:9" ht="12.75">
      <c r="A1509" s="15"/>
      <c r="B1509" s="15"/>
      <c r="C1509" s="15"/>
      <c r="D1509" s="15"/>
      <c r="E1509" s="15"/>
      <c r="F1509" s="12"/>
      <c r="G1509" s="12"/>
      <c r="H1509" s="12"/>
      <c r="I1509"/>
    </row>
    <row r="1510" spans="1:9" ht="12.75">
      <c r="A1510" s="15"/>
      <c r="B1510" s="15"/>
      <c r="C1510" s="15"/>
      <c r="D1510" s="15"/>
      <c r="E1510" s="15"/>
      <c r="F1510" s="12"/>
      <c r="G1510" s="12"/>
      <c r="H1510" s="12"/>
      <c r="I1510"/>
    </row>
    <row r="1511" spans="1:9" ht="12.75">
      <c r="A1511" s="15"/>
      <c r="B1511" s="15"/>
      <c r="C1511" s="15"/>
      <c r="D1511" s="15"/>
      <c r="E1511" s="15"/>
      <c r="F1511" s="12"/>
      <c r="G1511" s="12"/>
      <c r="H1511" s="12"/>
      <c r="I1511"/>
    </row>
    <row r="1512" spans="1:9" ht="12.75">
      <c r="A1512" s="15"/>
      <c r="B1512" s="15"/>
      <c r="C1512" s="15"/>
      <c r="D1512" s="15"/>
      <c r="E1512" s="15"/>
      <c r="F1512" s="12"/>
      <c r="G1512" s="12"/>
      <c r="H1512" s="12"/>
      <c r="I1512"/>
    </row>
    <row r="1513" spans="1:9" ht="12.75">
      <c r="A1513" s="15"/>
      <c r="B1513" s="15"/>
      <c r="C1513" s="15"/>
      <c r="D1513" s="15"/>
      <c r="E1513" s="15"/>
      <c r="F1513" s="12"/>
      <c r="G1513" s="12"/>
      <c r="H1513" s="12"/>
      <c r="I1513"/>
    </row>
    <row r="1514" spans="1:9" ht="12.75">
      <c r="A1514" s="15"/>
      <c r="B1514" s="15"/>
      <c r="C1514" s="15"/>
      <c r="D1514" s="15"/>
      <c r="E1514" s="15"/>
      <c r="F1514" s="12"/>
      <c r="G1514" s="12"/>
      <c r="H1514" s="12"/>
      <c r="I1514"/>
    </row>
    <row r="1515" spans="1:9" ht="12.75">
      <c r="A1515" s="15"/>
      <c r="B1515" s="15"/>
      <c r="C1515" s="15"/>
      <c r="D1515" s="15"/>
      <c r="E1515" s="15"/>
      <c r="F1515" s="12"/>
      <c r="G1515" s="12"/>
      <c r="H1515" s="12"/>
      <c r="I1515"/>
    </row>
    <row r="1516" spans="1:9" ht="12.75">
      <c r="A1516" s="15"/>
      <c r="B1516" s="15"/>
      <c r="C1516" s="15"/>
      <c r="D1516" s="15"/>
      <c r="E1516" s="15"/>
      <c r="F1516" s="12"/>
      <c r="G1516" s="12"/>
      <c r="H1516" s="12"/>
      <c r="I1516"/>
    </row>
    <row r="1517" spans="1:9" ht="12.75">
      <c r="A1517" s="15"/>
      <c r="B1517" s="15"/>
      <c r="C1517" s="15"/>
      <c r="D1517" s="15"/>
      <c r="E1517" s="15"/>
      <c r="F1517" s="12"/>
      <c r="G1517" s="12"/>
      <c r="H1517" s="12"/>
      <c r="I1517"/>
    </row>
    <row r="1518" spans="1:9" ht="12.75">
      <c r="A1518" s="15"/>
      <c r="B1518" s="15"/>
      <c r="C1518" s="15"/>
      <c r="D1518" s="15"/>
      <c r="E1518" s="15"/>
      <c r="F1518" s="12"/>
      <c r="G1518" s="12"/>
      <c r="H1518" s="12"/>
      <c r="I1518"/>
    </row>
    <row r="1519" spans="1:9" ht="12.75">
      <c r="A1519" s="15"/>
      <c r="B1519" s="15"/>
      <c r="C1519" s="15"/>
      <c r="D1519" s="15"/>
      <c r="E1519" s="15"/>
      <c r="F1519" s="12"/>
      <c r="G1519" s="12"/>
      <c r="H1519" s="12"/>
      <c r="I1519"/>
    </row>
    <row r="1520" spans="1:9" ht="12.75">
      <c r="A1520" s="15"/>
      <c r="B1520" s="15"/>
      <c r="C1520" s="15"/>
      <c r="D1520" s="15"/>
      <c r="E1520" s="15"/>
      <c r="F1520" s="12"/>
      <c r="G1520" s="12"/>
      <c r="H1520" s="12"/>
      <c r="I1520"/>
    </row>
    <row r="1521" spans="1:9" ht="12.75">
      <c r="A1521" s="15"/>
      <c r="B1521" s="15"/>
      <c r="C1521" s="15"/>
      <c r="D1521" s="15"/>
      <c r="E1521" s="15"/>
      <c r="F1521" s="12"/>
      <c r="G1521" s="12"/>
      <c r="H1521" s="12"/>
      <c r="I1521"/>
    </row>
    <row r="1522" spans="1:9" ht="12.75">
      <c r="A1522" s="15"/>
      <c r="B1522" s="15"/>
      <c r="C1522" s="15"/>
      <c r="D1522" s="15"/>
      <c r="E1522" s="15"/>
      <c r="F1522" s="12"/>
      <c r="G1522" s="12"/>
      <c r="H1522" s="12"/>
      <c r="I1522"/>
    </row>
    <row r="1523" spans="1:9" ht="12.75">
      <c r="A1523" s="15"/>
      <c r="B1523" s="15"/>
      <c r="C1523" s="15"/>
      <c r="D1523" s="15"/>
      <c r="E1523" s="15"/>
      <c r="F1523" s="12"/>
      <c r="G1523" s="12"/>
      <c r="H1523" s="12"/>
      <c r="I1523"/>
    </row>
    <row r="1524" spans="1:9" ht="12.75">
      <c r="A1524" s="15"/>
      <c r="B1524" s="15"/>
      <c r="C1524" s="15"/>
      <c r="D1524" s="15"/>
      <c r="E1524" s="15"/>
      <c r="F1524" s="12"/>
      <c r="G1524" s="12"/>
      <c r="H1524" s="12"/>
      <c r="I1524"/>
    </row>
    <row r="1525" spans="1:9" ht="12.75">
      <c r="A1525" s="15"/>
      <c r="B1525" s="15"/>
      <c r="C1525" s="15"/>
      <c r="D1525" s="15"/>
      <c r="E1525" s="15"/>
      <c r="F1525" s="12"/>
      <c r="G1525" s="12"/>
      <c r="H1525" s="12"/>
      <c r="I1525"/>
    </row>
    <row r="1526" spans="1:9" ht="12.75">
      <c r="A1526" s="15"/>
      <c r="B1526" s="15"/>
      <c r="C1526" s="15"/>
      <c r="D1526" s="15"/>
      <c r="E1526" s="15"/>
      <c r="F1526" s="12"/>
      <c r="G1526" s="12"/>
      <c r="H1526" s="12"/>
      <c r="I1526"/>
    </row>
    <row r="1527" spans="1:9" ht="12.75">
      <c r="A1527" s="15"/>
      <c r="B1527" s="15"/>
      <c r="C1527" s="15"/>
      <c r="D1527" s="15"/>
      <c r="E1527" s="15"/>
      <c r="F1527" s="12"/>
      <c r="G1527" s="12"/>
      <c r="H1527" s="12"/>
      <c r="I1527"/>
    </row>
    <row r="1528" spans="1:9" ht="12.75">
      <c r="A1528" s="15"/>
      <c r="B1528" s="15"/>
      <c r="C1528" s="15"/>
      <c r="D1528" s="15"/>
      <c r="E1528" s="15"/>
      <c r="F1528" s="12"/>
      <c r="G1528" s="12"/>
      <c r="H1528" s="12"/>
      <c r="I1528"/>
    </row>
    <row r="1529" spans="1:9" ht="12.75">
      <c r="A1529" s="15"/>
      <c r="B1529" s="15"/>
      <c r="C1529" s="15"/>
      <c r="D1529" s="15"/>
      <c r="E1529" s="15"/>
      <c r="F1529" s="12"/>
      <c r="G1529" s="12"/>
      <c r="H1529" s="12"/>
      <c r="I1529"/>
    </row>
    <row r="1530" spans="1:9" ht="12.75">
      <c r="A1530" s="15"/>
      <c r="B1530" s="15"/>
      <c r="C1530" s="15"/>
      <c r="D1530" s="15"/>
      <c r="E1530" s="15"/>
      <c r="F1530" s="12"/>
      <c r="G1530" s="12"/>
      <c r="H1530" s="12"/>
      <c r="I1530"/>
    </row>
    <row r="1531" spans="1:9" ht="12.75">
      <c r="A1531" s="15"/>
      <c r="B1531" s="15"/>
      <c r="C1531" s="15"/>
      <c r="D1531" s="15"/>
      <c r="E1531" s="15"/>
      <c r="F1531" s="12"/>
      <c r="G1531" s="12"/>
      <c r="H1531" s="12"/>
      <c r="I1531"/>
    </row>
    <row r="1532" spans="1:9" ht="12.75">
      <c r="A1532" s="15"/>
      <c r="B1532" s="15"/>
      <c r="C1532" s="15"/>
      <c r="D1532" s="15"/>
      <c r="E1532" s="15"/>
      <c r="F1532" s="12"/>
      <c r="G1532" s="12"/>
      <c r="H1532" s="12"/>
      <c r="I1532"/>
    </row>
    <row r="1533" spans="1:9" ht="12.75">
      <c r="A1533" s="15"/>
      <c r="B1533" s="15"/>
      <c r="C1533" s="15"/>
      <c r="D1533" s="15"/>
      <c r="E1533" s="15"/>
      <c r="F1533" s="12"/>
      <c r="G1533" s="12"/>
      <c r="H1533" s="12"/>
      <c r="I1533"/>
    </row>
    <row r="1534" spans="1:9" ht="12.75">
      <c r="A1534" s="15"/>
      <c r="B1534" s="15"/>
      <c r="C1534" s="15"/>
      <c r="D1534" s="15"/>
      <c r="E1534" s="15"/>
      <c r="F1534" s="12"/>
      <c r="G1534" s="12"/>
      <c r="H1534" s="12"/>
      <c r="I1534"/>
    </row>
    <row r="1535" spans="1:9" ht="12.75">
      <c r="A1535" s="15"/>
      <c r="B1535" s="15"/>
      <c r="C1535" s="15"/>
      <c r="D1535" s="15"/>
      <c r="E1535" s="15"/>
      <c r="F1535" s="12"/>
      <c r="G1535" s="12"/>
      <c r="H1535" s="12"/>
      <c r="I1535"/>
    </row>
    <row r="1536" spans="1:9" ht="12.75">
      <c r="A1536" s="15"/>
      <c r="B1536" s="15"/>
      <c r="C1536" s="15"/>
      <c r="D1536" s="15"/>
      <c r="E1536" s="15"/>
      <c r="F1536" s="12"/>
      <c r="G1536" s="12"/>
      <c r="H1536" s="12"/>
      <c r="I1536"/>
    </row>
    <row r="1537" spans="1:9" ht="12.75">
      <c r="A1537" s="15"/>
      <c r="B1537" s="15"/>
      <c r="C1537" s="15"/>
      <c r="D1537" s="15"/>
      <c r="E1537" s="15"/>
      <c r="F1537" s="12"/>
      <c r="G1537" s="12"/>
      <c r="H1537" s="12"/>
      <c r="I1537"/>
    </row>
    <row r="1538" spans="1:9" ht="12.75">
      <c r="A1538" s="15"/>
      <c r="B1538" s="15"/>
      <c r="C1538" s="15"/>
      <c r="D1538" s="15"/>
      <c r="E1538" s="15"/>
      <c r="F1538" s="12"/>
      <c r="G1538" s="12"/>
      <c r="H1538" s="12"/>
      <c r="I1538"/>
    </row>
    <row r="1539" spans="1:9" ht="12.75">
      <c r="A1539" s="15"/>
      <c r="B1539" s="15"/>
      <c r="C1539" s="15"/>
      <c r="D1539" s="15"/>
      <c r="E1539" s="15"/>
      <c r="F1539" s="12"/>
      <c r="G1539" s="12"/>
      <c r="H1539" s="12"/>
      <c r="I1539"/>
    </row>
    <row r="1540" spans="1:9" ht="12.75">
      <c r="A1540" s="15"/>
      <c r="B1540" s="15"/>
      <c r="C1540" s="15"/>
      <c r="D1540" s="15"/>
      <c r="E1540" s="15"/>
      <c r="F1540" s="12"/>
      <c r="G1540" s="12"/>
      <c r="H1540" s="12"/>
      <c r="I1540"/>
    </row>
    <row r="1541" spans="1:9" ht="12.75">
      <c r="A1541" s="15"/>
      <c r="B1541" s="15"/>
      <c r="C1541" s="15"/>
      <c r="D1541" s="15"/>
      <c r="E1541" s="15"/>
      <c r="F1541" s="12"/>
      <c r="G1541" s="12"/>
      <c r="H1541" s="12"/>
      <c r="I1541"/>
    </row>
    <row r="1542" spans="1:9" ht="12.75">
      <c r="A1542" s="15"/>
      <c r="B1542" s="15"/>
      <c r="C1542" s="15"/>
      <c r="D1542" s="15"/>
      <c r="E1542" s="15"/>
      <c r="F1542" s="12"/>
      <c r="G1542" s="12"/>
      <c r="H1542" s="12"/>
      <c r="I1542"/>
    </row>
    <row r="1543" spans="1:9" ht="12.75">
      <c r="A1543" s="15"/>
      <c r="B1543" s="15"/>
      <c r="C1543" s="15"/>
      <c r="D1543" s="15"/>
      <c r="E1543" s="15"/>
      <c r="F1543" s="12"/>
      <c r="G1543" s="12"/>
      <c r="H1543" s="12"/>
      <c r="I1543"/>
    </row>
    <row r="1544" spans="1:9" ht="12.75">
      <c r="A1544" s="15"/>
      <c r="B1544" s="15"/>
      <c r="C1544" s="15"/>
      <c r="D1544" s="15"/>
      <c r="E1544" s="15"/>
      <c r="F1544" s="12"/>
      <c r="G1544" s="12"/>
      <c r="H1544" s="12"/>
      <c r="I1544"/>
    </row>
    <row r="1545" spans="1:9" ht="12.75">
      <c r="A1545" s="15"/>
      <c r="B1545" s="15"/>
      <c r="C1545" s="15"/>
      <c r="D1545" s="15"/>
      <c r="E1545" s="15"/>
      <c r="F1545" s="12"/>
      <c r="G1545" s="12"/>
      <c r="H1545" s="12"/>
      <c r="I1545"/>
    </row>
    <row r="1546" spans="1:9" ht="12.75">
      <c r="A1546" s="15"/>
      <c r="B1546" s="15"/>
      <c r="C1546" s="15"/>
      <c r="D1546" s="15"/>
      <c r="E1546" s="15"/>
      <c r="F1546" s="12"/>
      <c r="G1546" s="12"/>
      <c r="H1546" s="12"/>
      <c r="I1546"/>
    </row>
    <row r="1547" spans="1:9" ht="12.75">
      <c r="A1547" s="15"/>
      <c r="B1547" s="15"/>
      <c r="C1547" s="15"/>
      <c r="D1547" s="15"/>
      <c r="E1547" s="15"/>
      <c r="F1547" s="12"/>
      <c r="G1547" s="12"/>
      <c r="H1547" s="12"/>
      <c r="I1547"/>
    </row>
    <row r="1548" spans="1:9" ht="12.75">
      <c r="A1548" s="15"/>
      <c r="B1548" s="15"/>
      <c r="C1548" s="15"/>
      <c r="D1548" s="15"/>
      <c r="E1548" s="15"/>
      <c r="F1548" s="12"/>
      <c r="G1548" s="12"/>
      <c r="H1548" s="12"/>
      <c r="I1548"/>
    </row>
    <row r="1549" spans="1:9" ht="12.75">
      <c r="A1549" s="15"/>
      <c r="B1549" s="15"/>
      <c r="C1549" s="15"/>
      <c r="D1549" s="15"/>
      <c r="E1549" s="15"/>
      <c r="F1549" s="12"/>
      <c r="G1549" s="12"/>
      <c r="H1549" s="12"/>
      <c r="I1549"/>
    </row>
    <row r="1550" spans="1:9" ht="12.75">
      <c r="A1550" s="15"/>
      <c r="B1550" s="15"/>
      <c r="C1550" s="15"/>
      <c r="D1550" s="15"/>
      <c r="E1550" s="15"/>
      <c r="F1550" s="12"/>
      <c r="G1550" s="12"/>
      <c r="H1550" s="12"/>
      <c r="I1550"/>
    </row>
    <row r="1551" spans="1:9" ht="12.75">
      <c r="A1551" s="15"/>
      <c r="B1551" s="15"/>
      <c r="C1551" s="15"/>
      <c r="D1551" s="15"/>
      <c r="E1551" s="15"/>
      <c r="F1551" s="12"/>
      <c r="G1551" s="12"/>
      <c r="H1551" s="12"/>
      <c r="I1551"/>
    </row>
    <row r="1552" spans="1:9" ht="12.75">
      <c r="A1552" s="15"/>
      <c r="B1552" s="15"/>
      <c r="C1552" s="15"/>
      <c r="D1552" s="15"/>
      <c r="E1552" s="15"/>
      <c r="F1552" s="12"/>
      <c r="G1552" s="12"/>
      <c r="H1552" s="12"/>
      <c r="I1552"/>
    </row>
    <row r="1553" spans="1:9" ht="12.75">
      <c r="A1553" s="15"/>
      <c r="B1553" s="15"/>
      <c r="C1553" s="15"/>
      <c r="D1553" s="15"/>
      <c r="E1553" s="15"/>
      <c r="F1553" s="12"/>
      <c r="G1553" s="12"/>
      <c r="H1553" s="12"/>
      <c r="I1553"/>
    </row>
    <row r="1554" spans="1:9" ht="12.75">
      <c r="A1554" s="15"/>
      <c r="B1554" s="15"/>
      <c r="C1554" s="15"/>
      <c r="D1554" s="15"/>
      <c r="E1554" s="15"/>
      <c r="F1554" s="12"/>
      <c r="G1554" s="12"/>
      <c r="H1554" s="12"/>
      <c r="I1554"/>
    </row>
    <row r="1555" spans="1:9" ht="12.75">
      <c r="A1555" s="15"/>
      <c r="B1555" s="15"/>
      <c r="C1555" s="15"/>
      <c r="D1555" s="15"/>
      <c r="E1555" s="15"/>
      <c r="F1555" s="12"/>
      <c r="G1555" s="12"/>
      <c r="H1555" s="12"/>
      <c r="I1555"/>
    </row>
    <row r="1556" spans="1:9" ht="12.75">
      <c r="A1556" s="15"/>
      <c r="B1556" s="15"/>
      <c r="C1556" s="15"/>
      <c r="D1556" s="15"/>
      <c r="E1556" s="15"/>
      <c r="F1556" s="12"/>
      <c r="G1556" s="12"/>
      <c r="H1556" s="12"/>
      <c r="I1556"/>
    </row>
    <row r="1557" spans="1:9" ht="12.75">
      <c r="A1557" s="15"/>
      <c r="B1557" s="15"/>
      <c r="C1557" s="15"/>
      <c r="D1557" s="15"/>
      <c r="E1557" s="15"/>
      <c r="F1557" s="12"/>
      <c r="G1557" s="12"/>
      <c r="H1557" s="12"/>
      <c r="I1557"/>
    </row>
    <row r="1558" spans="1:9" ht="12.75">
      <c r="A1558" s="15"/>
      <c r="B1558" s="15"/>
      <c r="C1558" s="15"/>
      <c r="D1558" s="15"/>
      <c r="E1558" s="15"/>
      <c r="F1558" s="12"/>
      <c r="G1558" s="12"/>
      <c r="H1558" s="12"/>
      <c r="I1558"/>
    </row>
    <row r="1559" spans="1:9" ht="12.75">
      <c r="A1559" s="15"/>
      <c r="B1559" s="15"/>
      <c r="C1559" s="15"/>
      <c r="D1559" s="15"/>
      <c r="E1559" s="15"/>
      <c r="F1559" s="12"/>
      <c r="G1559" s="12"/>
      <c r="H1559" s="12"/>
      <c r="I1559"/>
    </row>
    <row r="1560" spans="1:9" ht="12.75">
      <c r="A1560" s="15"/>
      <c r="B1560" s="15"/>
      <c r="C1560" s="15"/>
      <c r="D1560" s="15"/>
      <c r="E1560" s="15"/>
      <c r="F1560" s="12"/>
      <c r="G1560" s="12"/>
      <c r="H1560" s="12"/>
      <c r="I1560"/>
    </row>
    <row r="1561" spans="1:9" ht="12.75">
      <c r="A1561" s="15"/>
      <c r="B1561" s="15"/>
      <c r="C1561" s="15"/>
      <c r="D1561" s="15"/>
      <c r="E1561" s="15"/>
      <c r="F1561" s="12"/>
      <c r="G1561" s="12"/>
      <c r="H1561" s="12"/>
      <c r="I1561"/>
    </row>
    <row r="1562" spans="1:9" ht="12.75">
      <c r="A1562" s="15"/>
      <c r="B1562" s="15"/>
      <c r="C1562" s="15"/>
      <c r="D1562" s="15"/>
      <c r="E1562" s="15"/>
      <c r="F1562" s="12"/>
      <c r="G1562" s="12"/>
      <c r="H1562" s="12"/>
      <c r="I1562"/>
    </row>
    <row r="1563" spans="1:9" ht="12.75">
      <c r="A1563" s="15"/>
      <c r="B1563" s="15"/>
      <c r="C1563" s="15"/>
      <c r="D1563" s="15"/>
      <c r="E1563" s="15"/>
      <c r="F1563" s="12"/>
      <c r="G1563" s="12"/>
      <c r="H1563" s="12"/>
      <c r="I1563"/>
    </row>
    <row r="1564" spans="1:9" ht="12.75">
      <c r="A1564" s="15"/>
      <c r="B1564" s="15"/>
      <c r="C1564" s="15"/>
      <c r="D1564" s="15"/>
      <c r="E1564" s="15"/>
      <c r="F1564" s="12"/>
      <c r="G1564" s="12"/>
      <c r="H1564" s="12"/>
      <c r="I1564"/>
    </row>
    <row r="1565" spans="1:9" ht="12.75">
      <c r="A1565" s="15"/>
      <c r="B1565" s="15"/>
      <c r="C1565" s="15"/>
      <c r="D1565" s="15"/>
      <c r="E1565" s="15"/>
      <c r="F1565" s="12"/>
      <c r="G1565" s="12"/>
      <c r="H1565" s="12"/>
      <c r="I1565"/>
    </row>
    <row r="1566" spans="1:9" ht="12.75">
      <c r="A1566" s="15"/>
      <c r="B1566" s="15"/>
      <c r="C1566" s="15"/>
      <c r="D1566" s="15"/>
      <c r="E1566" s="15"/>
      <c r="F1566" s="12"/>
      <c r="G1566" s="12"/>
      <c r="H1566" s="12"/>
      <c r="I1566"/>
    </row>
    <row r="1567" spans="1:9" ht="12.75">
      <c r="A1567" s="15"/>
      <c r="B1567" s="15"/>
      <c r="C1567" s="15"/>
      <c r="D1567" s="15"/>
      <c r="E1567" s="15"/>
      <c r="F1567" s="12"/>
      <c r="G1567" s="12"/>
      <c r="H1567" s="12"/>
      <c r="I1567"/>
    </row>
    <row r="1568" spans="1:9" ht="12.75">
      <c r="A1568" s="15"/>
      <c r="B1568" s="15"/>
      <c r="C1568" s="15"/>
      <c r="D1568" s="15"/>
      <c r="E1568" s="15"/>
      <c r="F1568" s="12"/>
      <c r="G1568" s="12"/>
      <c r="H1568" s="12"/>
      <c r="I1568"/>
    </row>
    <row r="1569" spans="1:9" ht="12.75">
      <c r="A1569" s="15"/>
      <c r="B1569" s="15"/>
      <c r="C1569" s="15"/>
      <c r="D1569" s="15"/>
      <c r="E1569" s="15"/>
      <c r="F1569" s="12"/>
      <c r="G1569" s="12"/>
      <c r="H1569" s="12"/>
      <c r="I1569"/>
    </row>
    <row r="1570" spans="1:9" ht="12.75">
      <c r="A1570" s="15"/>
      <c r="B1570" s="15"/>
      <c r="C1570" s="15"/>
      <c r="D1570" s="15"/>
      <c r="E1570" s="15"/>
      <c r="F1570" s="12"/>
      <c r="G1570" s="12"/>
      <c r="H1570" s="12"/>
      <c r="I1570"/>
    </row>
    <row r="1571" spans="1:9" ht="12.75">
      <c r="A1571" s="15"/>
      <c r="B1571" s="15"/>
      <c r="C1571" s="15"/>
      <c r="D1571" s="15"/>
      <c r="E1571" s="15"/>
      <c r="F1571" s="12"/>
      <c r="G1571" s="12"/>
      <c r="H1571" s="12"/>
      <c r="I1571"/>
    </row>
    <row r="1572" spans="1:9" ht="12.75">
      <c r="A1572" s="15"/>
      <c r="B1572" s="15"/>
      <c r="C1572" s="15"/>
      <c r="D1572" s="15"/>
      <c r="E1572" s="15"/>
      <c r="F1572" s="12"/>
      <c r="G1572" s="12"/>
      <c r="H1572" s="12"/>
      <c r="I1572"/>
    </row>
    <row r="1573" spans="1:9" ht="12.75">
      <c r="A1573" s="15"/>
      <c r="B1573" s="15"/>
      <c r="C1573" s="15"/>
      <c r="D1573" s="15"/>
      <c r="E1573" s="15"/>
      <c r="F1573" s="12"/>
      <c r="G1573" s="12"/>
      <c r="H1573" s="12"/>
      <c r="I1573"/>
    </row>
    <row r="1574" spans="1:9" ht="12.75">
      <c r="A1574" s="15"/>
      <c r="B1574" s="15"/>
      <c r="C1574" s="15"/>
      <c r="D1574" s="15"/>
      <c r="E1574" s="15"/>
      <c r="F1574" s="12"/>
      <c r="G1574" s="12"/>
      <c r="H1574" s="12"/>
      <c r="I1574"/>
    </row>
    <row r="1575" spans="1:9" ht="12.75">
      <c r="A1575" s="15"/>
      <c r="B1575" s="15"/>
      <c r="C1575" s="15"/>
      <c r="D1575" s="15"/>
      <c r="E1575" s="15"/>
      <c r="F1575" s="12"/>
      <c r="G1575" s="12"/>
      <c r="H1575" s="12"/>
      <c r="I1575"/>
    </row>
    <row r="1576" spans="1:9" ht="12.75">
      <c r="A1576" s="15"/>
      <c r="B1576" s="15"/>
      <c r="C1576" s="15"/>
      <c r="D1576" s="15"/>
      <c r="E1576" s="15"/>
      <c r="F1576" s="12"/>
      <c r="G1576" s="12"/>
      <c r="H1576" s="12"/>
      <c r="I1576"/>
    </row>
    <row r="1577" spans="1:9" ht="12.75">
      <c r="A1577" s="15"/>
      <c r="B1577" s="15"/>
      <c r="C1577" s="15"/>
      <c r="D1577" s="15"/>
      <c r="E1577" s="15"/>
      <c r="F1577" s="12"/>
      <c r="G1577" s="12"/>
      <c r="H1577" s="12"/>
      <c r="I1577"/>
    </row>
    <row r="1578" spans="1:9" ht="12.75">
      <c r="A1578" s="15"/>
      <c r="B1578" s="15"/>
      <c r="C1578" s="15"/>
      <c r="D1578" s="15"/>
      <c r="E1578" s="15"/>
      <c r="F1578" s="12"/>
      <c r="G1578" s="12"/>
      <c r="H1578" s="12"/>
      <c r="I1578"/>
    </row>
    <row r="1579" spans="1:9" ht="12.75">
      <c r="A1579" s="15"/>
      <c r="B1579" s="15"/>
      <c r="C1579" s="15"/>
      <c r="D1579" s="15"/>
      <c r="E1579" s="15"/>
      <c r="F1579" s="12"/>
      <c r="G1579" s="12"/>
      <c r="H1579" s="12"/>
      <c r="I1579"/>
    </row>
    <row r="1580" spans="1:9" ht="12.75">
      <c r="A1580" s="15"/>
      <c r="B1580" s="15"/>
      <c r="C1580" s="15"/>
      <c r="D1580" s="15"/>
      <c r="E1580" s="15"/>
      <c r="F1580" s="12"/>
      <c r="G1580" s="12"/>
      <c r="H1580" s="12"/>
      <c r="I1580"/>
    </row>
    <row r="1581" spans="1:9" ht="12.75">
      <c r="A1581" s="15"/>
      <c r="B1581" s="15"/>
      <c r="C1581" s="15"/>
      <c r="D1581" s="15"/>
      <c r="E1581" s="15"/>
      <c r="F1581" s="12"/>
      <c r="G1581" s="12"/>
      <c r="H1581" s="12"/>
      <c r="I1581"/>
    </row>
    <row r="1582" spans="1:9" ht="12.75">
      <c r="A1582" s="15"/>
      <c r="B1582" s="15"/>
      <c r="C1582" s="15"/>
      <c r="D1582" s="15"/>
      <c r="E1582" s="15"/>
      <c r="F1582" s="12"/>
      <c r="G1582" s="12"/>
      <c r="H1582" s="12"/>
      <c r="I1582"/>
    </row>
    <row r="1583" spans="1:9" ht="12.75">
      <c r="A1583" s="15"/>
      <c r="B1583" s="15"/>
      <c r="C1583" s="15"/>
      <c r="D1583" s="15"/>
      <c r="E1583" s="15"/>
      <c r="F1583" s="12"/>
      <c r="G1583" s="12"/>
      <c r="H1583" s="12"/>
      <c r="I1583"/>
    </row>
    <row r="1584" spans="1:9" ht="12.75">
      <c r="A1584" s="15"/>
      <c r="B1584" s="15"/>
      <c r="C1584" s="15"/>
      <c r="D1584" s="15"/>
      <c r="E1584" s="15"/>
      <c r="F1584" s="12"/>
      <c r="G1584" s="12"/>
      <c r="H1584" s="12"/>
      <c r="I1584"/>
    </row>
    <row r="1585" spans="1:9" ht="12.75">
      <c r="A1585" s="15"/>
      <c r="B1585" s="15"/>
      <c r="C1585" s="15"/>
      <c r="D1585" s="15"/>
      <c r="E1585" s="15"/>
      <c r="F1585" s="12"/>
      <c r="G1585" s="12"/>
      <c r="H1585" s="12"/>
      <c r="I1585"/>
    </row>
    <row r="1586" spans="1:9" ht="12.75">
      <c r="A1586" s="15"/>
      <c r="B1586" s="15"/>
      <c r="C1586" s="15"/>
      <c r="D1586" s="15"/>
      <c r="E1586" s="15"/>
      <c r="F1586" s="12"/>
      <c r="G1586" s="12"/>
      <c r="H1586" s="12"/>
      <c r="I1586"/>
    </row>
    <row r="1587" spans="1:9" ht="12.75">
      <c r="A1587" s="15"/>
      <c r="B1587" s="15"/>
      <c r="C1587" s="15"/>
      <c r="D1587" s="15"/>
      <c r="E1587" s="15"/>
      <c r="F1587" s="12"/>
      <c r="G1587" s="12"/>
      <c r="H1587" s="12"/>
      <c r="I1587"/>
    </row>
    <row r="1588" spans="1:9" ht="12.75">
      <c r="A1588" s="15"/>
      <c r="B1588" s="15"/>
      <c r="C1588" s="15"/>
      <c r="D1588" s="15"/>
      <c r="E1588" s="15"/>
      <c r="F1588" s="12"/>
      <c r="G1588" s="12"/>
      <c r="H1588" s="12"/>
      <c r="I1588"/>
    </row>
    <row r="1589" spans="1:9" ht="12.75">
      <c r="A1589" s="15"/>
      <c r="B1589" s="15"/>
      <c r="C1589" s="15"/>
      <c r="D1589" s="15"/>
      <c r="E1589" s="15"/>
      <c r="F1589" s="12"/>
      <c r="G1589" s="12"/>
      <c r="H1589" s="12"/>
      <c r="I1589"/>
    </row>
    <row r="1590" spans="1:9" ht="12.75">
      <c r="A1590" s="15"/>
      <c r="B1590" s="15"/>
      <c r="C1590" s="15"/>
      <c r="D1590" s="15"/>
      <c r="E1590" s="15"/>
      <c r="F1590" s="12"/>
      <c r="G1590" s="12"/>
      <c r="H1590" s="12"/>
      <c r="I1590"/>
    </row>
    <row r="1591" spans="1:9" ht="12.75">
      <c r="A1591" s="15"/>
      <c r="B1591" s="15"/>
      <c r="C1591" s="15"/>
      <c r="D1591" s="15"/>
      <c r="E1591" s="15"/>
      <c r="F1591" s="12"/>
      <c r="G1591" s="12"/>
      <c r="H1591" s="12"/>
      <c r="I1591"/>
    </row>
    <row r="1592" spans="1:9" ht="12.75">
      <c r="A1592" s="15"/>
      <c r="B1592" s="15"/>
      <c r="C1592" s="15"/>
      <c r="D1592" s="15"/>
      <c r="E1592" s="15"/>
      <c r="F1592" s="12"/>
      <c r="G1592" s="12"/>
      <c r="H1592" s="12"/>
      <c r="I1592"/>
    </row>
    <row r="1593" spans="1:9" ht="12.75">
      <c r="A1593" s="15"/>
      <c r="B1593" s="15"/>
      <c r="C1593" s="15"/>
      <c r="D1593" s="15"/>
      <c r="E1593" s="15"/>
      <c r="F1593" s="12"/>
      <c r="G1593" s="12"/>
      <c r="H1593" s="12"/>
      <c r="I1593"/>
    </row>
    <row r="1594" spans="1:9" ht="12.75">
      <c r="A1594" s="15"/>
      <c r="B1594" s="15"/>
      <c r="C1594" s="15"/>
      <c r="D1594" s="15"/>
      <c r="E1594" s="15"/>
      <c r="F1594" s="12"/>
      <c r="G1594" s="12"/>
      <c r="H1594" s="12"/>
      <c r="I1594"/>
    </row>
    <row r="1595" spans="1:9" ht="12.75">
      <c r="A1595" s="15"/>
      <c r="B1595" s="15"/>
      <c r="C1595" s="15"/>
      <c r="D1595" s="15"/>
      <c r="E1595" s="15"/>
      <c r="F1595" s="12"/>
      <c r="G1595" s="12"/>
      <c r="H1595" s="12"/>
      <c r="I1595"/>
    </row>
    <row r="1596" spans="1:9" ht="12.75">
      <c r="A1596" s="15"/>
      <c r="B1596" s="15"/>
      <c r="C1596" s="15"/>
      <c r="D1596" s="15"/>
      <c r="E1596" s="15"/>
      <c r="F1596" s="12"/>
      <c r="G1596" s="12"/>
      <c r="H1596" s="12"/>
      <c r="I1596"/>
    </row>
    <row r="1597" spans="1:9" ht="12.75">
      <c r="A1597" s="15"/>
      <c r="B1597" s="15"/>
      <c r="C1597" s="15"/>
      <c r="D1597" s="15"/>
      <c r="E1597" s="15"/>
      <c r="F1597" s="12"/>
      <c r="G1597" s="12"/>
      <c r="H1597" s="12"/>
      <c r="I1597"/>
    </row>
    <row r="1598" spans="1:9" ht="12.75">
      <c r="A1598" s="15"/>
      <c r="B1598" s="15"/>
      <c r="C1598" s="15"/>
      <c r="D1598" s="15"/>
      <c r="E1598" s="15"/>
      <c r="F1598" s="12"/>
      <c r="G1598" s="12"/>
      <c r="H1598" s="12"/>
      <c r="I1598"/>
    </row>
    <row r="1599" spans="1:9" ht="12.75">
      <c r="A1599" s="15"/>
      <c r="B1599" s="15"/>
      <c r="C1599" s="15"/>
      <c r="D1599" s="15"/>
      <c r="E1599" s="15"/>
      <c r="F1599" s="12"/>
      <c r="G1599" s="12"/>
      <c r="H1599" s="12"/>
      <c r="I1599"/>
    </row>
    <row r="1600" spans="1:9" ht="12.75">
      <c r="A1600" s="15"/>
      <c r="B1600" s="15"/>
      <c r="C1600" s="15"/>
      <c r="D1600" s="15"/>
      <c r="E1600" s="15"/>
      <c r="F1600" s="12"/>
      <c r="G1600" s="12"/>
      <c r="H1600" s="12"/>
      <c r="I1600"/>
    </row>
    <row r="1601" spans="1:9" ht="12.75">
      <c r="A1601" s="15"/>
      <c r="B1601" s="15"/>
      <c r="C1601" s="15"/>
      <c r="D1601" s="15"/>
      <c r="E1601" s="15"/>
      <c r="F1601" s="12"/>
      <c r="G1601" s="12"/>
      <c r="H1601" s="12"/>
      <c r="I1601"/>
    </row>
    <row r="1602" spans="1:9" ht="12.75">
      <c r="A1602" s="15"/>
      <c r="B1602" s="15"/>
      <c r="C1602" s="15"/>
      <c r="D1602" s="15"/>
      <c r="E1602" s="15"/>
      <c r="F1602" s="12"/>
      <c r="G1602" s="12"/>
      <c r="H1602" s="12"/>
      <c r="I1602"/>
    </row>
    <row r="1603" spans="1:9" ht="12.75">
      <c r="A1603" s="15"/>
      <c r="B1603" s="15"/>
      <c r="C1603" s="15"/>
      <c r="D1603" s="15"/>
      <c r="E1603" s="15"/>
      <c r="F1603" s="12"/>
      <c r="G1603" s="12"/>
      <c r="H1603" s="12"/>
      <c r="I1603"/>
    </row>
    <row r="1604" spans="1:9" ht="12.75">
      <c r="A1604" s="15"/>
      <c r="B1604" s="15"/>
      <c r="C1604" s="15"/>
      <c r="D1604" s="15"/>
      <c r="E1604" s="15"/>
      <c r="F1604" s="12"/>
      <c r="G1604" s="12"/>
      <c r="H1604" s="12"/>
      <c r="I1604"/>
    </row>
    <row r="1605" spans="1:9" ht="12.75">
      <c r="A1605" s="15"/>
      <c r="B1605" s="15"/>
      <c r="C1605" s="15"/>
      <c r="D1605" s="15"/>
      <c r="E1605" s="15"/>
      <c r="F1605" s="12"/>
      <c r="G1605" s="12"/>
      <c r="H1605" s="12"/>
      <c r="I1605"/>
    </row>
    <row r="1606" spans="1:9" ht="12.75">
      <c r="A1606" s="15"/>
      <c r="B1606" s="15"/>
      <c r="C1606" s="15"/>
      <c r="D1606" s="15"/>
      <c r="E1606" s="15"/>
      <c r="F1606" s="12"/>
      <c r="G1606" s="12"/>
      <c r="H1606" s="12"/>
      <c r="I1606"/>
    </row>
    <row r="1607" spans="1:9" ht="12.75">
      <c r="A1607" s="15"/>
      <c r="B1607" s="15"/>
      <c r="C1607" s="15"/>
      <c r="D1607" s="15"/>
      <c r="E1607" s="15"/>
      <c r="F1607" s="12"/>
      <c r="G1607" s="12"/>
      <c r="H1607" s="12"/>
      <c r="I1607"/>
    </row>
    <row r="1608" spans="1:9" ht="12.75">
      <c r="A1608" s="15"/>
      <c r="B1608" s="15"/>
      <c r="C1608" s="15"/>
      <c r="D1608" s="15"/>
      <c r="E1608" s="15"/>
      <c r="F1608" s="12"/>
      <c r="G1608" s="12"/>
      <c r="H1608" s="12"/>
      <c r="I1608"/>
    </row>
    <row r="1609" spans="1:9" ht="12.75">
      <c r="A1609" s="15"/>
      <c r="B1609" s="15"/>
      <c r="C1609" s="15"/>
      <c r="D1609" s="15"/>
      <c r="E1609" s="15"/>
      <c r="F1609" s="12"/>
      <c r="G1609" s="12"/>
      <c r="H1609" s="12"/>
      <c r="I1609"/>
    </row>
    <row r="1610" spans="1:9" ht="12.75">
      <c r="A1610" s="15"/>
      <c r="B1610" s="15"/>
      <c r="C1610" s="15"/>
      <c r="D1610" s="15"/>
      <c r="E1610" s="15"/>
      <c r="F1610" s="12"/>
      <c r="G1610" s="12"/>
      <c r="H1610" s="12"/>
      <c r="I1610"/>
    </row>
    <row r="1611" spans="1:9" ht="12.75">
      <c r="A1611" s="15"/>
      <c r="B1611" s="15"/>
      <c r="C1611" s="15"/>
      <c r="D1611" s="15"/>
      <c r="E1611" s="15"/>
      <c r="F1611" s="12"/>
      <c r="G1611" s="12"/>
      <c r="H1611" s="12"/>
      <c r="I1611"/>
    </row>
    <row r="1612" spans="1:9" ht="12.75">
      <c r="A1612" s="15"/>
      <c r="B1612" s="15"/>
      <c r="C1612" s="15"/>
      <c r="D1612" s="15"/>
      <c r="E1612" s="15"/>
      <c r="F1612" s="12"/>
      <c r="G1612" s="12"/>
      <c r="H1612" s="12"/>
      <c r="I1612"/>
    </row>
    <row r="1613" spans="1:9" ht="12.75">
      <c r="A1613" s="15"/>
      <c r="B1613" s="15"/>
      <c r="C1613" s="15"/>
      <c r="D1613" s="15"/>
      <c r="E1613" s="15"/>
      <c r="F1613" s="12"/>
      <c r="G1613" s="12"/>
      <c r="H1613" s="12"/>
      <c r="I1613"/>
    </row>
    <row r="1614" spans="1:9" ht="12.75">
      <c r="A1614" s="15"/>
      <c r="B1614" s="15"/>
      <c r="C1614" s="15"/>
      <c r="D1614" s="15"/>
      <c r="E1614" s="15"/>
      <c r="F1614" s="12"/>
      <c r="G1614" s="12"/>
      <c r="H1614" s="12"/>
      <c r="I1614"/>
    </row>
    <row r="1615" spans="1:9" ht="12.75">
      <c r="A1615" s="15"/>
      <c r="B1615" s="15"/>
      <c r="C1615" s="15"/>
      <c r="D1615" s="15"/>
      <c r="E1615" s="15"/>
      <c r="F1615" s="12"/>
      <c r="G1615" s="12"/>
      <c r="H1615" s="12"/>
      <c r="I1615"/>
    </row>
    <row r="1616" spans="1:9" ht="12.75">
      <c r="A1616" s="15"/>
      <c r="B1616" s="15"/>
      <c r="C1616" s="15"/>
      <c r="D1616" s="15"/>
      <c r="E1616" s="15"/>
      <c r="F1616" s="12"/>
      <c r="G1616" s="12"/>
      <c r="H1616" s="12"/>
      <c r="I1616"/>
    </row>
    <row r="1617" spans="1:9" ht="12.75">
      <c r="A1617" s="15"/>
      <c r="B1617" s="15"/>
      <c r="C1617" s="15"/>
      <c r="D1617" s="15"/>
      <c r="E1617" s="15"/>
      <c r="F1617" s="12"/>
      <c r="G1617" s="12"/>
      <c r="H1617" s="12"/>
      <c r="I1617"/>
    </row>
    <row r="1618" spans="1:9" ht="12.75">
      <c r="A1618" s="15"/>
      <c r="B1618" s="15"/>
      <c r="C1618" s="15"/>
      <c r="D1618" s="15"/>
      <c r="E1618" s="15"/>
      <c r="F1618" s="12"/>
      <c r="G1618" s="12"/>
      <c r="H1618" s="12"/>
      <c r="I1618"/>
    </row>
    <row r="1619" spans="1:9" ht="12.75">
      <c r="A1619" s="15"/>
      <c r="B1619" s="15"/>
      <c r="C1619" s="15"/>
      <c r="D1619" s="15"/>
      <c r="E1619" s="15"/>
      <c r="F1619" s="12"/>
      <c r="G1619" s="12"/>
      <c r="H1619" s="12"/>
      <c r="I1619"/>
    </row>
    <row r="1620" spans="1:9" ht="12.75">
      <c r="A1620" s="15"/>
      <c r="B1620" s="15"/>
      <c r="C1620" s="15"/>
      <c r="D1620" s="15"/>
      <c r="E1620" s="15"/>
      <c r="F1620" s="12"/>
      <c r="G1620" s="12"/>
      <c r="H1620" s="12"/>
      <c r="I1620"/>
    </row>
    <row r="1621" spans="1:9" ht="12.75">
      <c r="A1621" s="15"/>
      <c r="B1621" s="15"/>
      <c r="C1621" s="15"/>
      <c r="D1621" s="15"/>
      <c r="E1621" s="15"/>
      <c r="F1621" s="12"/>
      <c r="G1621" s="12"/>
      <c r="H1621" s="12"/>
      <c r="I1621"/>
    </row>
    <row r="1622" spans="1:9" ht="12.75">
      <c r="A1622" s="15"/>
      <c r="B1622" s="15"/>
      <c r="C1622" s="15"/>
      <c r="D1622" s="15"/>
      <c r="E1622" s="15"/>
      <c r="F1622" s="12"/>
      <c r="G1622" s="12"/>
      <c r="H1622" s="12"/>
      <c r="I1622"/>
    </row>
    <row r="1623" spans="1:9" ht="12.75">
      <c r="A1623" s="15"/>
      <c r="B1623" s="15"/>
      <c r="C1623" s="15"/>
      <c r="D1623" s="15"/>
      <c r="E1623" s="15"/>
      <c r="F1623" s="12"/>
      <c r="G1623" s="12"/>
      <c r="H1623" s="12"/>
      <c r="I1623"/>
    </row>
    <row r="1624" spans="1:9" ht="12.75">
      <c r="A1624" s="15"/>
      <c r="B1624" s="15"/>
      <c r="C1624" s="15"/>
      <c r="D1624" s="15"/>
      <c r="E1624" s="15"/>
      <c r="F1624" s="12"/>
      <c r="G1624" s="12"/>
      <c r="H1624" s="12"/>
      <c r="I1624"/>
    </row>
    <row r="1625" spans="1:9" ht="12.75">
      <c r="A1625" s="15"/>
      <c r="B1625" s="15"/>
      <c r="C1625" s="15"/>
      <c r="D1625" s="15"/>
      <c r="E1625" s="15"/>
      <c r="F1625" s="12"/>
      <c r="G1625" s="12"/>
      <c r="H1625" s="12"/>
      <c r="I1625"/>
    </row>
    <row r="1626" spans="1:9" ht="12.75">
      <c r="A1626" s="15"/>
      <c r="B1626" s="15"/>
      <c r="C1626" s="15"/>
      <c r="D1626" s="15"/>
      <c r="E1626" s="15"/>
      <c r="F1626" s="12"/>
      <c r="G1626" s="12"/>
      <c r="H1626" s="12"/>
      <c r="I1626"/>
    </row>
    <row r="1627" spans="1:9" ht="12.75">
      <c r="A1627" s="15"/>
      <c r="B1627" s="15"/>
      <c r="C1627" s="15"/>
      <c r="D1627" s="15"/>
      <c r="E1627" s="15"/>
      <c r="F1627" s="12"/>
      <c r="G1627" s="12"/>
      <c r="H1627" s="12"/>
      <c r="I1627"/>
    </row>
    <row r="1628" spans="1:9" ht="12.75">
      <c r="A1628" s="15"/>
      <c r="B1628" s="15"/>
      <c r="C1628" s="15"/>
      <c r="D1628" s="15"/>
      <c r="E1628" s="15"/>
      <c r="F1628" s="12"/>
      <c r="G1628" s="12"/>
      <c r="H1628" s="12"/>
      <c r="I1628"/>
    </row>
    <row r="1629" spans="1:9" ht="12.75">
      <c r="A1629" s="15"/>
      <c r="B1629" s="15"/>
      <c r="C1629" s="15"/>
      <c r="D1629" s="15"/>
      <c r="E1629" s="15"/>
      <c r="F1629" s="12"/>
      <c r="G1629" s="12"/>
      <c r="H1629" s="12"/>
      <c r="I1629"/>
    </row>
    <row r="1630" spans="1:9" ht="12.75">
      <c r="A1630" s="15"/>
      <c r="B1630" s="15"/>
      <c r="C1630" s="15"/>
      <c r="D1630" s="15"/>
      <c r="E1630" s="15"/>
      <c r="F1630" s="12"/>
      <c r="G1630" s="12"/>
      <c r="H1630" s="12"/>
      <c r="I1630"/>
    </row>
    <row r="1631" spans="1:9" ht="12.75">
      <c r="A1631" s="15"/>
      <c r="B1631" s="15"/>
      <c r="C1631" s="15"/>
      <c r="D1631" s="15"/>
      <c r="E1631" s="15"/>
      <c r="F1631" s="12"/>
      <c r="G1631" s="12"/>
      <c r="H1631" s="12"/>
      <c r="I1631"/>
    </row>
    <row r="1632" spans="1:9" ht="12.75">
      <c r="A1632" s="15"/>
      <c r="B1632" s="15"/>
      <c r="C1632" s="15"/>
      <c r="D1632" s="15"/>
      <c r="E1632" s="15"/>
      <c r="F1632" s="12"/>
      <c r="G1632" s="12"/>
      <c r="H1632" s="12"/>
      <c r="I1632"/>
    </row>
    <row r="1633" spans="1:9" ht="12.75">
      <c r="A1633" s="15"/>
      <c r="B1633" s="15"/>
      <c r="C1633" s="15"/>
      <c r="D1633" s="15"/>
      <c r="E1633" s="15"/>
      <c r="F1633" s="12"/>
      <c r="G1633" s="12"/>
      <c r="H1633" s="12"/>
      <c r="I1633"/>
    </row>
    <row r="1634" spans="1:9" ht="12.75">
      <c r="A1634" s="15"/>
      <c r="B1634" s="15"/>
      <c r="C1634" s="15"/>
      <c r="D1634" s="15"/>
      <c r="E1634" s="15"/>
      <c r="F1634" s="12"/>
      <c r="G1634" s="12"/>
      <c r="H1634" s="12"/>
      <c r="I1634"/>
    </row>
    <row r="1635" spans="1:9" ht="12.75">
      <c r="A1635" s="15"/>
      <c r="B1635" s="15"/>
      <c r="C1635" s="15"/>
      <c r="D1635" s="15"/>
      <c r="E1635" s="15"/>
      <c r="F1635" s="12"/>
      <c r="G1635" s="12"/>
      <c r="H1635" s="12"/>
      <c r="I1635"/>
    </row>
    <row r="1636" spans="1:9" ht="12.75">
      <c r="A1636" s="15"/>
      <c r="B1636" s="15"/>
      <c r="C1636" s="15"/>
      <c r="D1636" s="15"/>
      <c r="E1636" s="15"/>
      <c r="F1636" s="12"/>
      <c r="G1636" s="12"/>
      <c r="H1636" s="12"/>
      <c r="I1636"/>
    </row>
    <row r="1637" spans="1:9" ht="12.75">
      <c r="A1637" s="15"/>
      <c r="B1637" s="15"/>
      <c r="C1637" s="15"/>
      <c r="D1637" s="15"/>
      <c r="E1637" s="15"/>
      <c r="F1637" s="12"/>
      <c r="G1637" s="12"/>
      <c r="H1637" s="12"/>
      <c r="I1637"/>
    </row>
    <row r="1638" spans="1:9" ht="12.75">
      <c r="A1638" s="15"/>
      <c r="B1638" s="15"/>
      <c r="C1638" s="15"/>
      <c r="D1638" s="15"/>
      <c r="E1638" s="15"/>
      <c r="F1638" s="12"/>
      <c r="G1638" s="12"/>
      <c r="H1638" s="12"/>
      <c r="I1638"/>
    </row>
    <row r="1639" spans="1:9" ht="12.75">
      <c r="A1639" s="15"/>
      <c r="B1639" s="15"/>
      <c r="C1639" s="15"/>
      <c r="D1639" s="15"/>
      <c r="E1639" s="15"/>
      <c r="F1639" s="12"/>
      <c r="G1639" s="12"/>
      <c r="H1639" s="12"/>
      <c r="I1639"/>
    </row>
    <row r="1640" spans="1:9" ht="12.75">
      <c r="A1640" s="15"/>
      <c r="B1640" s="15"/>
      <c r="C1640" s="15"/>
      <c r="D1640" s="15"/>
      <c r="E1640" s="15"/>
      <c r="F1640" s="12"/>
      <c r="G1640" s="12"/>
      <c r="H1640" s="12"/>
      <c r="I1640"/>
    </row>
    <row r="1641" spans="1:9" ht="12.75">
      <c r="A1641" s="15"/>
      <c r="B1641" s="15"/>
      <c r="C1641" s="15"/>
      <c r="D1641" s="15"/>
      <c r="E1641" s="15"/>
      <c r="F1641" s="12"/>
      <c r="G1641" s="12"/>
      <c r="H1641" s="12"/>
      <c r="I1641"/>
    </row>
    <row r="1642" spans="1:9" ht="12.75">
      <c r="A1642" s="15"/>
      <c r="B1642" s="15"/>
      <c r="C1642" s="15"/>
      <c r="D1642" s="15"/>
      <c r="E1642" s="15"/>
      <c r="F1642" s="12"/>
      <c r="G1642" s="12"/>
      <c r="H1642" s="12"/>
      <c r="I1642"/>
    </row>
    <row r="1643" spans="1:9" ht="12.75">
      <c r="A1643" s="15"/>
      <c r="B1643" s="15"/>
      <c r="C1643" s="15"/>
      <c r="D1643" s="15"/>
      <c r="E1643" s="15"/>
      <c r="F1643" s="12"/>
      <c r="G1643" s="12"/>
      <c r="H1643" s="12"/>
      <c r="I1643"/>
    </row>
    <row r="1644" spans="1:9" ht="12.75">
      <c r="A1644" s="15"/>
      <c r="B1644" s="15"/>
      <c r="C1644" s="15"/>
      <c r="D1644" s="15"/>
      <c r="E1644" s="15"/>
      <c r="F1644" s="12"/>
      <c r="G1644" s="12"/>
      <c r="H1644" s="12"/>
      <c r="I1644"/>
    </row>
    <row r="1645" spans="1:9" ht="12.75">
      <c r="A1645" s="15"/>
      <c r="B1645" s="15"/>
      <c r="C1645" s="15"/>
      <c r="D1645" s="15"/>
      <c r="E1645" s="15"/>
      <c r="F1645" s="12"/>
      <c r="G1645" s="12"/>
      <c r="H1645" s="12"/>
      <c r="I1645"/>
    </row>
    <row r="1646" spans="1:9" ht="12.75">
      <c r="A1646" s="15"/>
      <c r="B1646" s="15"/>
      <c r="C1646" s="15"/>
      <c r="D1646" s="15"/>
      <c r="E1646" s="15"/>
      <c r="F1646" s="12"/>
      <c r="G1646" s="12"/>
      <c r="H1646" s="12"/>
      <c r="I1646"/>
    </row>
    <row r="1647" spans="1:9" ht="12.75">
      <c r="A1647" s="15"/>
      <c r="B1647" s="15"/>
      <c r="C1647" s="15"/>
      <c r="D1647" s="15"/>
      <c r="E1647" s="15"/>
      <c r="F1647" s="12"/>
      <c r="G1647" s="12"/>
      <c r="H1647" s="12"/>
      <c r="I1647"/>
    </row>
    <row r="1648" spans="1:9" ht="12.75">
      <c r="A1648" s="15"/>
      <c r="B1648" s="15"/>
      <c r="C1648" s="15"/>
      <c r="D1648" s="15"/>
      <c r="E1648" s="15"/>
      <c r="F1648" s="12"/>
      <c r="G1648" s="12"/>
      <c r="H1648" s="12"/>
      <c r="I1648"/>
    </row>
    <row r="1649" spans="1:9" ht="12.75">
      <c r="A1649" s="15"/>
      <c r="B1649" s="15"/>
      <c r="C1649" s="15"/>
      <c r="D1649" s="15"/>
      <c r="E1649" s="15"/>
      <c r="F1649" s="12"/>
      <c r="G1649" s="12"/>
      <c r="H1649" s="12"/>
      <c r="I1649"/>
    </row>
    <row r="1650" spans="1:9" ht="12.75">
      <c r="A1650" s="15"/>
      <c r="B1650" s="15"/>
      <c r="C1650" s="15"/>
      <c r="D1650" s="15"/>
      <c r="E1650" s="15"/>
      <c r="F1650" s="12"/>
      <c r="G1650" s="12"/>
      <c r="H1650" s="12"/>
      <c r="I1650"/>
    </row>
    <row r="1651" spans="1:9" ht="12.75">
      <c r="A1651" s="15"/>
      <c r="B1651" s="15"/>
      <c r="C1651" s="15"/>
      <c r="D1651" s="15"/>
      <c r="E1651" s="15"/>
      <c r="F1651" s="12"/>
      <c r="G1651" s="12"/>
      <c r="H1651" s="12"/>
      <c r="I1651"/>
    </row>
    <row r="1652" spans="1:9" ht="12.75">
      <c r="A1652" s="15"/>
      <c r="B1652" s="15"/>
      <c r="C1652" s="15"/>
      <c r="D1652" s="15"/>
      <c r="E1652" s="15"/>
      <c r="F1652" s="12"/>
      <c r="G1652" s="12"/>
      <c r="H1652" s="12"/>
      <c r="I1652"/>
    </row>
    <row r="1653" spans="1:9" ht="12.75">
      <c r="A1653" s="15"/>
      <c r="B1653" s="15"/>
      <c r="C1653" s="15"/>
      <c r="D1653" s="15"/>
      <c r="E1653" s="15"/>
      <c r="F1653" s="12"/>
      <c r="G1653" s="12"/>
      <c r="H1653" s="12"/>
      <c r="I1653"/>
    </row>
    <row r="1654" spans="1:9" ht="12.75">
      <c r="A1654" s="15"/>
      <c r="B1654" s="15"/>
      <c r="C1654" s="15"/>
      <c r="D1654" s="15"/>
      <c r="E1654" s="15"/>
      <c r="F1654" s="12"/>
      <c r="G1654" s="12"/>
      <c r="H1654" s="12"/>
      <c r="I1654"/>
    </row>
    <row r="1655" spans="1:9" ht="12.75">
      <c r="A1655" s="15"/>
      <c r="B1655" s="15"/>
      <c r="C1655" s="15"/>
      <c r="D1655" s="15"/>
      <c r="E1655" s="15"/>
      <c r="F1655" s="12"/>
      <c r="G1655" s="12"/>
      <c r="H1655" s="12"/>
      <c r="I1655"/>
    </row>
    <row r="1656" spans="1:9" ht="12.75">
      <c r="A1656" s="15"/>
      <c r="B1656" s="15"/>
      <c r="C1656" s="15"/>
      <c r="D1656" s="15"/>
      <c r="E1656" s="15"/>
      <c r="F1656" s="12"/>
      <c r="G1656" s="12"/>
      <c r="H1656" s="12"/>
      <c r="I1656"/>
    </row>
    <row r="1657" spans="1:9" ht="12.75">
      <c r="A1657" s="15"/>
      <c r="B1657" s="15"/>
      <c r="C1657" s="15"/>
      <c r="D1657" s="15"/>
      <c r="E1657" s="15"/>
      <c r="F1657" s="12"/>
      <c r="G1657" s="12"/>
      <c r="H1657" s="12"/>
      <c r="I1657"/>
    </row>
    <row r="1658" spans="1:9" ht="12.75">
      <c r="A1658" s="15"/>
      <c r="B1658" s="15"/>
      <c r="C1658" s="15"/>
      <c r="D1658" s="15"/>
      <c r="E1658" s="15"/>
      <c r="F1658" s="12"/>
      <c r="G1658" s="12"/>
      <c r="H1658" s="12"/>
      <c r="I1658"/>
    </row>
    <row r="1659" spans="1:9" ht="12.75">
      <c r="A1659" s="15"/>
      <c r="B1659" s="15"/>
      <c r="C1659" s="15"/>
      <c r="D1659" s="15"/>
      <c r="E1659" s="15"/>
      <c r="F1659" s="12"/>
      <c r="G1659" s="12"/>
      <c r="H1659" s="12"/>
      <c r="I1659"/>
    </row>
    <row r="1660" spans="1:9" ht="12.75">
      <c r="A1660" s="15"/>
      <c r="B1660" s="15"/>
      <c r="C1660" s="15"/>
      <c r="D1660" s="15"/>
      <c r="E1660" s="15"/>
      <c r="F1660" s="12"/>
      <c r="G1660" s="12"/>
      <c r="H1660" s="12"/>
      <c r="I1660"/>
    </row>
    <row r="1661" spans="1:9" ht="12.75">
      <c r="A1661" s="15"/>
      <c r="B1661" s="15"/>
      <c r="C1661" s="15"/>
      <c r="D1661" s="15"/>
      <c r="E1661" s="15"/>
      <c r="F1661" s="12"/>
      <c r="G1661" s="12"/>
      <c r="H1661" s="12"/>
      <c r="I1661"/>
    </row>
    <row r="1662" spans="1:9" ht="12.75">
      <c r="A1662" s="15"/>
      <c r="B1662" s="15"/>
      <c r="C1662" s="15"/>
      <c r="D1662" s="15"/>
      <c r="E1662" s="15"/>
      <c r="F1662" s="12"/>
      <c r="G1662" s="12"/>
      <c r="H1662" s="12"/>
      <c r="I1662"/>
    </row>
    <row r="1663" spans="1:9" ht="12.75">
      <c r="A1663" s="15"/>
      <c r="B1663" s="15"/>
      <c r="C1663" s="15"/>
      <c r="D1663" s="15"/>
      <c r="E1663" s="15"/>
      <c r="F1663" s="12"/>
      <c r="G1663" s="12"/>
      <c r="H1663" s="12"/>
      <c r="I1663"/>
    </row>
    <row r="1664" spans="1:9" ht="12.75">
      <c r="A1664" s="15"/>
      <c r="B1664" s="15"/>
      <c r="C1664" s="15"/>
      <c r="D1664" s="15"/>
      <c r="E1664" s="15"/>
      <c r="F1664" s="12"/>
      <c r="G1664" s="12"/>
      <c r="H1664" s="12"/>
      <c r="I1664"/>
    </row>
    <row r="1665" spans="1:9" ht="12.75">
      <c r="A1665" s="15"/>
      <c r="B1665" s="15"/>
      <c r="C1665" s="15"/>
      <c r="D1665" s="15"/>
      <c r="E1665" s="15"/>
      <c r="F1665" s="12"/>
      <c r="G1665" s="12"/>
      <c r="H1665" s="12"/>
      <c r="I1665"/>
    </row>
    <row r="1666" spans="1:9" ht="12.75">
      <c r="A1666" s="15"/>
      <c r="B1666" s="15"/>
      <c r="C1666" s="15"/>
      <c r="D1666" s="15"/>
      <c r="E1666" s="15"/>
      <c r="F1666" s="12"/>
      <c r="G1666" s="12"/>
      <c r="H1666" s="12"/>
      <c r="I1666"/>
    </row>
    <row r="1667" spans="1:9" ht="12.75">
      <c r="A1667" s="15"/>
      <c r="B1667" s="15"/>
      <c r="C1667" s="15"/>
      <c r="D1667" s="15"/>
      <c r="E1667" s="15"/>
      <c r="F1667" s="12"/>
      <c r="G1667" s="12"/>
      <c r="H1667" s="12"/>
      <c r="I1667"/>
    </row>
    <row r="1668" spans="1:9" ht="12.75">
      <c r="A1668" s="15"/>
      <c r="B1668" s="15"/>
      <c r="C1668" s="15"/>
      <c r="D1668" s="15"/>
      <c r="E1668" s="15"/>
      <c r="F1668" s="12"/>
      <c r="G1668" s="12"/>
      <c r="H1668" s="12"/>
      <c r="I1668"/>
    </row>
    <row r="1669" spans="1:9" ht="12.75">
      <c r="A1669" s="15"/>
      <c r="B1669" s="15"/>
      <c r="C1669" s="15"/>
      <c r="D1669" s="15"/>
      <c r="E1669" s="15"/>
      <c r="F1669" s="12"/>
      <c r="G1669" s="12"/>
      <c r="H1669" s="12"/>
      <c r="I1669"/>
    </row>
    <row r="1670" spans="1:9" ht="12.75">
      <c r="A1670" s="15"/>
      <c r="B1670" s="15"/>
      <c r="C1670" s="15"/>
      <c r="D1670" s="15"/>
      <c r="E1670" s="15"/>
      <c r="F1670" s="12"/>
      <c r="G1670" s="12"/>
      <c r="H1670" s="12"/>
      <c r="I1670"/>
    </row>
    <row r="1671" spans="1:9" ht="12.75">
      <c r="A1671" s="15"/>
      <c r="B1671" s="15"/>
      <c r="C1671" s="15"/>
      <c r="D1671" s="15"/>
      <c r="E1671" s="15"/>
      <c r="F1671" s="12"/>
      <c r="G1671" s="12"/>
      <c r="H1671" s="12"/>
      <c r="I1671"/>
    </row>
    <row r="1672" spans="1:9" ht="12.75">
      <c r="A1672" s="15"/>
      <c r="B1672" s="15"/>
      <c r="C1672" s="15"/>
      <c r="D1672" s="15"/>
      <c r="E1672" s="15"/>
      <c r="F1672" s="12"/>
      <c r="G1672" s="12"/>
      <c r="H1672" s="12"/>
      <c r="I1672"/>
    </row>
    <row r="1673" spans="1:9" ht="12.75">
      <c r="A1673" s="15"/>
      <c r="B1673" s="15"/>
      <c r="C1673" s="15"/>
      <c r="D1673" s="15"/>
      <c r="E1673" s="15"/>
      <c r="F1673" s="12"/>
      <c r="G1673" s="12"/>
      <c r="H1673" s="12"/>
      <c r="I1673"/>
    </row>
    <row r="1674" spans="1:9" ht="12.75">
      <c r="A1674" s="15"/>
      <c r="B1674" s="15"/>
      <c r="C1674" s="15"/>
      <c r="D1674" s="15"/>
      <c r="E1674" s="15"/>
      <c r="F1674" s="12"/>
      <c r="G1674" s="12"/>
      <c r="H1674" s="12"/>
      <c r="I1674"/>
    </row>
    <row r="1675" spans="1:9" ht="12.75">
      <c r="A1675" s="15"/>
      <c r="B1675" s="15"/>
      <c r="C1675" s="15"/>
      <c r="D1675" s="15"/>
      <c r="E1675" s="15"/>
      <c r="F1675" s="12"/>
      <c r="G1675" s="12"/>
      <c r="H1675" s="12"/>
      <c r="I1675"/>
    </row>
    <row r="1676" spans="1:9" ht="12.75">
      <c r="A1676" s="15"/>
      <c r="B1676" s="15"/>
      <c r="C1676" s="15"/>
      <c r="D1676" s="15"/>
      <c r="E1676" s="15"/>
      <c r="F1676" s="12"/>
      <c r="G1676" s="12"/>
      <c r="H1676" s="12"/>
      <c r="I1676"/>
    </row>
    <row r="1677" spans="1:9" ht="12.75">
      <c r="A1677" s="15"/>
      <c r="B1677" s="15"/>
      <c r="C1677" s="15"/>
      <c r="D1677" s="15"/>
      <c r="E1677" s="15"/>
      <c r="F1677" s="12"/>
      <c r="G1677" s="12"/>
      <c r="H1677" s="12"/>
      <c r="I1677"/>
    </row>
    <row r="1678" spans="1:9" ht="12.75">
      <c r="A1678" s="15"/>
      <c r="B1678" s="15"/>
      <c r="C1678" s="15"/>
      <c r="D1678" s="15"/>
      <c r="E1678" s="15"/>
      <c r="F1678" s="12"/>
      <c r="G1678" s="12"/>
      <c r="H1678" s="12"/>
      <c r="I1678"/>
    </row>
    <row r="1679" spans="1:9" ht="12.75">
      <c r="A1679" s="15"/>
      <c r="B1679" s="15"/>
      <c r="C1679" s="15"/>
      <c r="D1679" s="15"/>
      <c r="E1679" s="15"/>
      <c r="F1679" s="12"/>
      <c r="G1679" s="12"/>
      <c r="H1679" s="12"/>
      <c r="I1679"/>
    </row>
    <row r="1680" spans="1:9" ht="12.75">
      <c r="A1680" s="15"/>
      <c r="B1680" s="15"/>
      <c r="C1680" s="15"/>
      <c r="D1680" s="15"/>
      <c r="E1680" s="15"/>
      <c r="F1680" s="12"/>
      <c r="G1680" s="12"/>
      <c r="H1680" s="12"/>
      <c r="I1680"/>
    </row>
    <row r="1681" spans="1:9" ht="12.75">
      <c r="A1681" s="15"/>
      <c r="B1681" s="15"/>
      <c r="C1681" s="15"/>
      <c r="D1681" s="15"/>
      <c r="E1681" s="15"/>
      <c r="F1681" s="12"/>
      <c r="G1681" s="12"/>
      <c r="H1681" s="12"/>
      <c r="I1681"/>
    </row>
    <row r="1682" spans="1:9" ht="12.75">
      <c r="A1682" s="15"/>
      <c r="B1682" s="15"/>
      <c r="C1682" s="15"/>
      <c r="D1682" s="15"/>
      <c r="E1682" s="15"/>
      <c r="F1682" s="12"/>
      <c r="G1682" s="12"/>
      <c r="H1682" s="12"/>
      <c r="I1682"/>
    </row>
    <row r="1683" spans="1:9" ht="12.75">
      <c r="A1683" s="15"/>
      <c r="B1683" s="15"/>
      <c r="C1683" s="15"/>
      <c r="D1683" s="15"/>
      <c r="E1683" s="15"/>
      <c r="F1683" s="12"/>
      <c r="G1683" s="12"/>
      <c r="H1683" s="12"/>
      <c r="I1683"/>
    </row>
    <row r="1684" spans="1:9" ht="12.75">
      <c r="A1684" s="15"/>
      <c r="B1684" s="15"/>
      <c r="C1684" s="15"/>
      <c r="D1684" s="15"/>
      <c r="E1684" s="15"/>
      <c r="F1684" s="12"/>
      <c r="G1684" s="12"/>
      <c r="H1684" s="12"/>
      <c r="I1684"/>
    </row>
    <row r="1685" spans="1:9" ht="12.75">
      <c r="A1685" s="15"/>
      <c r="B1685" s="15"/>
      <c r="C1685" s="15"/>
      <c r="D1685" s="15"/>
      <c r="E1685" s="15"/>
      <c r="F1685" s="12"/>
      <c r="G1685" s="12"/>
      <c r="H1685" s="12"/>
      <c r="I1685"/>
    </row>
    <row r="1686" spans="1:9" ht="12.75">
      <c r="A1686" s="15"/>
      <c r="B1686" s="15"/>
      <c r="C1686" s="15"/>
      <c r="D1686" s="15"/>
      <c r="E1686" s="15"/>
      <c r="F1686" s="12"/>
      <c r="G1686" s="12"/>
      <c r="H1686" s="12"/>
      <c r="I1686"/>
    </row>
    <row r="1687" spans="1:9" ht="12.75">
      <c r="A1687" s="15"/>
      <c r="B1687" s="15"/>
      <c r="C1687" s="15"/>
      <c r="D1687" s="15"/>
      <c r="E1687" s="15"/>
      <c r="F1687" s="12"/>
      <c r="G1687" s="12"/>
      <c r="H1687" s="12"/>
      <c r="I1687"/>
    </row>
    <row r="1688" spans="1:9" ht="12.75">
      <c r="A1688" s="15"/>
      <c r="B1688" s="15"/>
      <c r="C1688" s="15"/>
      <c r="D1688" s="15"/>
      <c r="E1688" s="15"/>
      <c r="F1688" s="12"/>
      <c r="G1688" s="12"/>
      <c r="H1688" s="12"/>
      <c r="I1688"/>
    </row>
    <row r="1689" spans="1:9" ht="12.75">
      <c r="A1689" s="15"/>
      <c r="B1689" s="15"/>
      <c r="C1689" s="15"/>
      <c r="D1689" s="15"/>
      <c r="E1689" s="15"/>
      <c r="F1689" s="12"/>
      <c r="G1689" s="12"/>
      <c r="H1689" s="12"/>
      <c r="I1689"/>
    </row>
    <row r="1690" spans="1:9" ht="12.75">
      <c r="A1690" s="15"/>
      <c r="B1690" s="15"/>
      <c r="C1690" s="15"/>
      <c r="D1690" s="15"/>
      <c r="E1690" s="15"/>
      <c r="F1690" s="12"/>
      <c r="G1690" s="12"/>
      <c r="H1690" s="12"/>
      <c r="I1690"/>
    </row>
    <row r="1691" spans="1:9" ht="12.75">
      <c r="A1691" s="15"/>
      <c r="B1691" s="15"/>
      <c r="C1691" s="15"/>
      <c r="D1691" s="15"/>
      <c r="E1691" s="15"/>
      <c r="F1691" s="12"/>
      <c r="G1691" s="12"/>
      <c r="H1691" s="12"/>
      <c r="I1691"/>
    </row>
    <row r="1692" spans="1:9" ht="12.75">
      <c r="A1692" s="15"/>
      <c r="B1692" s="15"/>
      <c r="C1692" s="15"/>
      <c r="D1692" s="15"/>
      <c r="E1692" s="15"/>
      <c r="F1692" s="12"/>
      <c r="G1692" s="12"/>
      <c r="H1692" s="12"/>
      <c r="I1692"/>
    </row>
    <row r="1693" spans="1:9" ht="12.75">
      <c r="A1693" s="15"/>
      <c r="B1693" s="15"/>
      <c r="C1693" s="15"/>
      <c r="D1693" s="15"/>
      <c r="E1693" s="15"/>
      <c r="F1693" s="12"/>
      <c r="G1693" s="12"/>
      <c r="H1693" s="12"/>
      <c r="I1693"/>
    </row>
    <row r="1694" spans="1:9" ht="12.75">
      <c r="A1694" s="15"/>
      <c r="B1694" s="15"/>
      <c r="C1694" s="15"/>
      <c r="D1694" s="15"/>
      <c r="E1694" s="15"/>
      <c r="F1694" s="12"/>
      <c r="G1694" s="12"/>
      <c r="H1694" s="12"/>
      <c r="I1694"/>
    </row>
    <row r="1695" spans="1:9" ht="12.75">
      <c r="A1695" s="15"/>
      <c r="B1695" s="15"/>
      <c r="C1695" s="15"/>
      <c r="D1695" s="15"/>
      <c r="E1695" s="15"/>
      <c r="F1695" s="12"/>
      <c r="G1695" s="12"/>
      <c r="H1695" s="12"/>
      <c r="I1695"/>
    </row>
    <row r="1696" spans="1:9" ht="12.75">
      <c r="A1696" s="15"/>
      <c r="B1696" s="15"/>
      <c r="C1696" s="15"/>
      <c r="D1696" s="15"/>
      <c r="E1696" s="15"/>
      <c r="F1696" s="12"/>
      <c r="G1696" s="12"/>
      <c r="H1696" s="12"/>
      <c r="I1696"/>
    </row>
    <row r="1697" spans="1:9" ht="12.75">
      <c r="A1697" s="15"/>
      <c r="B1697" s="15"/>
      <c r="C1697" s="15"/>
      <c r="D1697" s="15"/>
      <c r="E1697" s="15"/>
      <c r="F1697" s="12"/>
      <c r="G1697" s="12"/>
      <c r="H1697" s="12"/>
      <c r="I1697"/>
    </row>
    <row r="1698" spans="1:9" ht="12.75">
      <c r="A1698" s="15"/>
      <c r="B1698" s="15"/>
      <c r="C1698" s="15"/>
      <c r="D1698" s="15"/>
      <c r="E1698" s="15"/>
      <c r="F1698" s="12"/>
      <c r="G1698" s="12"/>
      <c r="H1698" s="12"/>
      <c r="I1698"/>
    </row>
    <row r="1699" spans="1:9" ht="12.75">
      <c r="A1699" s="15"/>
      <c r="B1699" s="15"/>
      <c r="C1699" s="15"/>
      <c r="D1699" s="15"/>
      <c r="E1699" s="15"/>
      <c r="F1699" s="12"/>
      <c r="G1699" s="12"/>
      <c r="H1699" s="12"/>
      <c r="I1699"/>
    </row>
    <row r="1700" spans="1:9" ht="12.75">
      <c r="A1700" s="15"/>
      <c r="B1700" s="15"/>
      <c r="C1700" s="15"/>
      <c r="D1700" s="15"/>
      <c r="E1700" s="15"/>
      <c r="F1700" s="12"/>
      <c r="G1700" s="12"/>
      <c r="H1700" s="12"/>
      <c r="I1700"/>
    </row>
    <row r="1701" spans="1:9" ht="12.75">
      <c r="A1701" s="15"/>
      <c r="B1701" s="15"/>
      <c r="C1701" s="15"/>
      <c r="D1701" s="15"/>
      <c r="E1701" s="15"/>
      <c r="F1701" s="12"/>
      <c r="G1701" s="12"/>
      <c r="H1701" s="12"/>
      <c r="I1701"/>
    </row>
    <row r="1702" spans="1:9" ht="12.75">
      <c r="A1702" s="15"/>
      <c r="B1702" s="15"/>
      <c r="C1702" s="15"/>
      <c r="D1702" s="15"/>
      <c r="E1702" s="15"/>
      <c r="F1702" s="12"/>
      <c r="G1702" s="12"/>
      <c r="H1702" s="12"/>
      <c r="I1702"/>
    </row>
    <row r="1703" spans="1:9" ht="12.75">
      <c r="A1703" s="15"/>
      <c r="B1703" s="15"/>
      <c r="C1703" s="15"/>
      <c r="D1703" s="15"/>
      <c r="E1703" s="15"/>
      <c r="F1703" s="12"/>
      <c r="G1703" s="12"/>
      <c r="H1703" s="12"/>
      <c r="I1703"/>
    </row>
    <row r="1704" spans="1:9" ht="12.75">
      <c r="A1704" s="15"/>
      <c r="B1704" s="15"/>
      <c r="C1704" s="15"/>
      <c r="D1704" s="15"/>
      <c r="E1704" s="15"/>
      <c r="F1704" s="12"/>
      <c r="G1704" s="12"/>
      <c r="H1704" s="12"/>
      <c r="I1704"/>
    </row>
    <row r="1705" spans="1:9" ht="12.75">
      <c r="A1705" s="15"/>
      <c r="B1705" s="15"/>
      <c r="C1705" s="15"/>
      <c r="D1705" s="15"/>
      <c r="E1705" s="15"/>
      <c r="F1705" s="12"/>
      <c r="G1705" s="12"/>
      <c r="H1705" s="12"/>
      <c r="I1705"/>
    </row>
    <row r="1706" spans="1:9" ht="12.75">
      <c r="A1706" s="15"/>
      <c r="B1706" s="15"/>
      <c r="C1706" s="15"/>
      <c r="D1706" s="15"/>
      <c r="E1706" s="15"/>
      <c r="F1706" s="12"/>
      <c r="G1706" s="12"/>
      <c r="H1706" s="12"/>
      <c r="I1706"/>
    </row>
    <row r="1707" spans="1:9" ht="12.75">
      <c r="A1707" s="15"/>
      <c r="B1707" s="15"/>
      <c r="C1707" s="15"/>
      <c r="D1707" s="15"/>
      <c r="E1707" s="15"/>
      <c r="F1707" s="12"/>
      <c r="G1707" s="12"/>
      <c r="H1707" s="12"/>
      <c r="I1707"/>
    </row>
    <row r="1708" spans="1:9" ht="12.75">
      <c r="A1708" s="15"/>
      <c r="B1708" s="15"/>
      <c r="C1708" s="15"/>
      <c r="D1708" s="15"/>
      <c r="E1708" s="15"/>
      <c r="F1708" s="12"/>
      <c r="G1708" s="12"/>
      <c r="H1708" s="12"/>
      <c r="I1708"/>
    </row>
    <row r="1709" spans="1:9" ht="12.75">
      <c r="A1709" s="15"/>
      <c r="B1709" s="15"/>
      <c r="C1709" s="15"/>
      <c r="D1709" s="15"/>
      <c r="E1709" s="15"/>
      <c r="F1709" s="12"/>
      <c r="G1709" s="12"/>
      <c r="H1709" s="12"/>
      <c r="I1709"/>
    </row>
    <row r="1710" spans="1:9" ht="12.75">
      <c r="A1710" s="15"/>
      <c r="B1710" s="15"/>
      <c r="C1710" s="15"/>
      <c r="D1710" s="15"/>
      <c r="E1710" s="15"/>
      <c r="F1710" s="12"/>
      <c r="G1710" s="12"/>
      <c r="H1710" s="12"/>
      <c r="I1710"/>
    </row>
    <row r="1711" spans="1:9" ht="12.75">
      <c r="A1711" s="15"/>
      <c r="B1711" s="15"/>
      <c r="C1711" s="15"/>
      <c r="D1711" s="15"/>
      <c r="E1711" s="15"/>
      <c r="F1711" s="12"/>
      <c r="G1711" s="12"/>
      <c r="H1711" s="12"/>
      <c r="I1711"/>
    </row>
    <row r="1712" spans="1:9" ht="12.75">
      <c r="A1712" s="15"/>
      <c r="B1712" s="15"/>
      <c r="C1712" s="15"/>
      <c r="D1712" s="15"/>
      <c r="E1712" s="15"/>
      <c r="F1712" s="12"/>
      <c r="G1712" s="12"/>
      <c r="H1712" s="12"/>
      <c r="I1712"/>
    </row>
    <row r="1713" spans="1:9" ht="12.75">
      <c r="A1713" s="15"/>
      <c r="B1713" s="15"/>
      <c r="C1713" s="15"/>
      <c r="D1713" s="15"/>
      <c r="E1713" s="15"/>
      <c r="F1713" s="12"/>
      <c r="G1713" s="12"/>
      <c r="H1713" s="12"/>
      <c r="I1713"/>
    </row>
    <row r="1714" spans="1:9" ht="12.75">
      <c r="A1714" s="15"/>
      <c r="B1714" s="15"/>
      <c r="C1714" s="15"/>
      <c r="D1714" s="15"/>
      <c r="E1714" s="15"/>
      <c r="F1714" s="12"/>
      <c r="G1714" s="12"/>
      <c r="H1714" s="12"/>
      <c r="I1714"/>
    </row>
    <row r="1715" spans="1:9" ht="12.75">
      <c r="A1715" s="15"/>
      <c r="B1715" s="15"/>
      <c r="C1715" s="15"/>
      <c r="D1715" s="15"/>
      <c r="E1715" s="15"/>
      <c r="F1715" s="12"/>
      <c r="G1715" s="12"/>
      <c r="H1715" s="12"/>
      <c r="I1715"/>
    </row>
    <row r="1716" spans="1:9" ht="12.75">
      <c r="A1716" s="15"/>
      <c r="B1716" s="15"/>
      <c r="C1716" s="15"/>
      <c r="D1716" s="15"/>
      <c r="E1716" s="15"/>
      <c r="F1716" s="12"/>
      <c r="G1716" s="12"/>
      <c r="H1716" s="12"/>
      <c r="I1716"/>
    </row>
    <row r="1717" spans="1:9" ht="12.75">
      <c r="A1717" s="15"/>
      <c r="B1717" s="15"/>
      <c r="C1717" s="15"/>
      <c r="D1717" s="15"/>
      <c r="E1717" s="15"/>
      <c r="F1717" s="12"/>
      <c r="G1717" s="12"/>
      <c r="H1717" s="12"/>
      <c r="I1717"/>
    </row>
    <row r="1718" spans="1:9" ht="12.75">
      <c r="A1718" s="15"/>
      <c r="B1718" s="15"/>
      <c r="C1718" s="15"/>
      <c r="D1718" s="15"/>
      <c r="E1718" s="15"/>
      <c r="F1718" s="12"/>
      <c r="G1718" s="12"/>
      <c r="H1718" s="12"/>
      <c r="I1718"/>
    </row>
    <row r="1719" spans="1:9" ht="12.75">
      <c r="A1719" s="15"/>
      <c r="B1719" s="15"/>
      <c r="C1719" s="15"/>
      <c r="D1719" s="15"/>
      <c r="E1719" s="15"/>
      <c r="F1719" s="12"/>
      <c r="G1719" s="12"/>
      <c r="H1719" s="12"/>
      <c r="I1719"/>
    </row>
    <row r="1720" spans="1:9" ht="12.75">
      <c r="A1720" s="15"/>
      <c r="B1720" s="15"/>
      <c r="C1720" s="15"/>
      <c r="D1720" s="15"/>
      <c r="E1720" s="15"/>
      <c r="F1720" s="12"/>
      <c r="G1720" s="12"/>
      <c r="H1720" s="12"/>
      <c r="I1720"/>
    </row>
    <row r="1721" spans="1:9" ht="12.75">
      <c r="A1721" s="15"/>
      <c r="B1721" s="15"/>
      <c r="C1721" s="15"/>
      <c r="D1721" s="15"/>
      <c r="E1721" s="15"/>
      <c r="F1721" s="12"/>
      <c r="G1721" s="12"/>
      <c r="H1721" s="12"/>
      <c r="I1721"/>
    </row>
    <row r="1722" spans="1:9" ht="12.75">
      <c r="A1722" s="15"/>
      <c r="B1722" s="15"/>
      <c r="C1722" s="15"/>
      <c r="D1722" s="15"/>
      <c r="E1722" s="15"/>
      <c r="F1722" s="12"/>
      <c r="G1722" s="12"/>
      <c r="H1722" s="12"/>
      <c r="I1722"/>
    </row>
    <row r="1723" spans="1:9" ht="12.75">
      <c r="A1723" s="15"/>
      <c r="B1723" s="15"/>
      <c r="C1723" s="15"/>
      <c r="D1723" s="15"/>
      <c r="E1723" s="15"/>
      <c r="F1723" s="12"/>
      <c r="G1723" s="12"/>
      <c r="H1723" s="12"/>
      <c r="I1723"/>
    </row>
    <row r="1724" spans="1:9" ht="12.75">
      <c r="A1724" s="15"/>
      <c r="B1724" s="15"/>
      <c r="C1724" s="15"/>
      <c r="D1724" s="15"/>
      <c r="E1724" s="15"/>
      <c r="F1724" s="12"/>
      <c r="G1724" s="12"/>
      <c r="H1724" s="12"/>
      <c r="I1724"/>
    </row>
    <row r="1725" spans="1:9" ht="12.75">
      <c r="A1725" s="15"/>
      <c r="B1725" s="15"/>
      <c r="C1725" s="15"/>
      <c r="D1725" s="15"/>
      <c r="E1725" s="15"/>
      <c r="F1725" s="12"/>
      <c r="G1725" s="12"/>
      <c r="H1725" s="12"/>
      <c r="I1725"/>
    </row>
    <row r="1726" spans="1:9" ht="12.75">
      <c r="A1726" s="15"/>
      <c r="B1726" s="15"/>
      <c r="C1726" s="15"/>
      <c r="D1726" s="15"/>
      <c r="E1726" s="15"/>
      <c r="F1726" s="12"/>
      <c r="G1726" s="12"/>
      <c r="H1726" s="12"/>
      <c r="I1726"/>
    </row>
    <row r="1727" spans="1:9" ht="12.75">
      <c r="A1727" s="15"/>
      <c r="B1727" s="15"/>
      <c r="C1727" s="15"/>
      <c r="D1727" s="15"/>
      <c r="E1727" s="15"/>
      <c r="F1727" s="12"/>
      <c r="G1727" s="12"/>
      <c r="H1727" s="12"/>
      <c r="I1727"/>
    </row>
    <row r="1728" spans="1:9" ht="12.75">
      <c r="A1728" s="15"/>
      <c r="B1728" s="15"/>
      <c r="C1728" s="15"/>
      <c r="D1728" s="15"/>
      <c r="E1728" s="15"/>
      <c r="F1728" s="12"/>
      <c r="G1728" s="12"/>
      <c r="H1728" s="12"/>
      <c r="I1728"/>
    </row>
    <row r="1729" spans="1:9" ht="12.75">
      <c r="A1729" s="15"/>
      <c r="B1729" s="15"/>
      <c r="C1729" s="15"/>
      <c r="D1729" s="15"/>
      <c r="E1729" s="15"/>
      <c r="F1729" s="12"/>
      <c r="G1729" s="12"/>
      <c r="H1729" s="12"/>
      <c r="I1729"/>
    </row>
    <row r="1730" spans="1:9" ht="12.75">
      <c r="A1730" s="15"/>
      <c r="B1730" s="15"/>
      <c r="C1730" s="15"/>
      <c r="D1730" s="15"/>
      <c r="E1730" s="15"/>
      <c r="F1730" s="12"/>
      <c r="G1730" s="12"/>
      <c r="H1730" s="12"/>
      <c r="I1730"/>
    </row>
    <row r="1731" spans="1:9" ht="12.75">
      <c r="A1731" s="15"/>
      <c r="B1731" s="15"/>
      <c r="C1731" s="15"/>
      <c r="D1731" s="15"/>
      <c r="E1731" s="15"/>
      <c r="F1731" s="12"/>
      <c r="G1731" s="12"/>
      <c r="H1731" s="12"/>
      <c r="I1731"/>
    </row>
    <row r="1732" spans="1:9" ht="12.75">
      <c r="A1732" s="15"/>
      <c r="B1732" s="15"/>
      <c r="C1732" s="15"/>
      <c r="D1732" s="15"/>
      <c r="E1732" s="15"/>
      <c r="F1732" s="12"/>
      <c r="G1732" s="12"/>
      <c r="H1732" s="12"/>
      <c r="I1732"/>
    </row>
    <row r="1733" spans="1:9" ht="12.75">
      <c r="A1733" s="15"/>
      <c r="B1733" s="15"/>
      <c r="C1733" s="15"/>
      <c r="D1733" s="15"/>
      <c r="E1733" s="15"/>
      <c r="F1733" s="12"/>
      <c r="G1733" s="12"/>
      <c r="H1733" s="12"/>
      <c r="I1733"/>
    </row>
    <row r="1734" spans="1:9" ht="12.75">
      <c r="A1734" s="15"/>
      <c r="B1734" s="15"/>
      <c r="C1734" s="15"/>
      <c r="D1734" s="15"/>
      <c r="E1734" s="15"/>
      <c r="F1734" s="12"/>
      <c r="G1734" s="12"/>
      <c r="H1734" s="12"/>
      <c r="I1734"/>
    </row>
    <row r="1735" spans="1:9" ht="12.75">
      <c r="A1735" s="15"/>
      <c r="B1735" s="15"/>
      <c r="C1735" s="15"/>
      <c r="D1735" s="15"/>
      <c r="E1735" s="15"/>
      <c r="F1735" s="12"/>
      <c r="G1735" s="12"/>
      <c r="H1735" s="12"/>
      <c r="I1735"/>
    </row>
    <row r="1736" spans="1:9" ht="12.75">
      <c r="A1736" s="15"/>
      <c r="B1736" s="15"/>
      <c r="C1736" s="15"/>
      <c r="D1736" s="15"/>
      <c r="E1736" s="15"/>
      <c r="F1736" s="12"/>
      <c r="G1736" s="12"/>
      <c r="H1736" s="12"/>
      <c r="I1736"/>
    </row>
    <row r="1737" spans="1:9" ht="12.75">
      <c r="A1737" s="15"/>
      <c r="B1737" s="15"/>
      <c r="C1737" s="15"/>
      <c r="D1737" s="15"/>
      <c r="E1737" s="15"/>
      <c r="F1737" s="12"/>
      <c r="G1737" s="12"/>
      <c r="H1737" s="12"/>
      <c r="I1737"/>
    </row>
    <row r="1738" spans="1:9" ht="12.75">
      <c r="A1738" s="15"/>
      <c r="B1738" s="15"/>
      <c r="C1738" s="15"/>
      <c r="D1738" s="15"/>
      <c r="E1738" s="15"/>
      <c r="F1738" s="12"/>
      <c r="G1738" s="12"/>
      <c r="H1738" s="12"/>
      <c r="I1738"/>
    </row>
    <row r="1739" spans="1:9" ht="12.75">
      <c r="A1739" s="15"/>
      <c r="B1739" s="15"/>
      <c r="C1739" s="15"/>
      <c r="D1739" s="15"/>
      <c r="E1739" s="15"/>
      <c r="F1739" s="12"/>
      <c r="G1739" s="12"/>
      <c r="H1739" s="12"/>
      <c r="I1739"/>
    </row>
    <row r="1740" spans="1:9" ht="12.75">
      <c r="A1740" s="15"/>
      <c r="B1740" s="15"/>
      <c r="C1740" s="15"/>
      <c r="D1740" s="15"/>
      <c r="E1740" s="15"/>
      <c r="F1740" s="12"/>
      <c r="G1740" s="12"/>
      <c r="H1740" s="12"/>
      <c r="I1740"/>
    </row>
    <row r="1741" spans="1:9" ht="12.75">
      <c r="A1741" s="15"/>
      <c r="B1741" s="15"/>
      <c r="C1741" s="15"/>
      <c r="D1741" s="15"/>
      <c r="E1741" s="15"/>
      <c r="F1741" s="12"/>
      <c r="G1741" s="12"/>
      <c r="H1741" s="12"/>
      <c r="I1741"/>
    </row>
    <row r="1742" spans="1:9" ht="12.75">
      <c r="A1742" s="15"/>
      <c r="B1742" s="15"/>
      <c r="C1742" s="15"/>
      <c r="D1742" s="15"/>
      <c r="E1742" s="15"/>
      <c r="F1742" s="12"/>
      <c r="G1742" s="12"/>
      <c r="H1742" s="12"/>
      <c r="I1742"/>
    </row>
    <row r="1743" spans="1:9" ht="12.75">
      <c r="A1743" s="15"/>
      <c r="B1743" s="15"/>
      <c r="C1743" s="15"/>
      <c r="D1743" s="15"/>
      <c r="E1743" s="15"/>
      <c r="F1743" s="12"/>
      <c r="G1743" s="12"/>
      <c r="H1743" s="12"/>
      <c r="I1743"/>
    </row>
    <row r="1744" spans="1:9" ht="12.75">
      <c r="A1744" s="15"/>
      <c r="B1744" s="15"/>
      <c r="C1744" s="15"/>
      <c r="D1744" s="15"/>
      <c r="E1744" s="15"/>
      <c r="F1744" s="12"/>
      <c r="G1744" s="12"/>
      <c r="H1744" s="12"/>
      <c r="I1744"/>
    </row>
    <row r="1745" spans="1:9" ht="12.75">
      <c r="A1745" s="15"/>
      <c r="B1745" s="15"/>
      <c r="C1745" s="15"/>
      <c r="D1745" s="15"/>
      <c r="E1745" s="15"/>
      <c r="F1745" s="12"/>
      <c r="G1745" s="12"/>
      <c r="H1745" s="12"/>
      <c r="I1745"/>
    </row>
    <row r="1746" spans="1:9" ht="12.75">
      <c r="A1746" s="15"/>
      <c r="B1746" s="15"/>
      <c r="C1746" s="15"/>
      <c r="D1746" s="15"/>
      <c r="E1746" s="15"/>
      <c r="F1746" s="12"/>
      <c r="G1746" s="12"/>
      <c r="H1746" s="12"/>
      <c r="I1746"/>
    </row>
    <row r="1747" spans="1:9" ht="12.75">
      <c r="A1747" s="15"/>
      <c r="B1747" s="15"/>
      <c r="C1747" s="15"/>
      <c r="D1747" s="15"/>
      <c r="E1747" s="15"/>
      <c r="F1747" s="12"/>
      <c r="G1747" s="12"/>
      <c r="H1747" s="12"/>
      <c r="I1747"/>
    </row>
    <row r="1748" spans="1:9" ht="12.75">
      <c r="A1748" s="15"/>
      <c r="B1748" s="15"/>
      <c r="C1748" s="15"/>
      <c r="D1748" s="15"/>
      <c r="E1748" s="15"/>
      <c r="F1748" s="12"/>
      <c r="G1748" s="12"/>
      <c r="H1748" s="12"/>
      <c r="I1748"/>
    </row>
    <row r="1749" spans="1:9" ht="12.75">
      <c r="A1749" s="15"/>
      <c r="B1749" s="15"/>
      <c r="C1749" s="15"/>
      <c r="D1749" s="15"/>
      <c r="E1749" s="15"/>
      <c r="F1749" s="12"/>
      <c r="G1749" s="12"/>
      <c r="H1749" s="12"/>
      <c r="I1749"/>
    </row>
    <row r="1750" spans="1:9" ht="12.75">
      <c r="A1750" s="15"/>
      <c r="B1750" s="15"/>
      <c r="C1750" s="15"/>
      <c r="D1750" s="15"/>
      <c r="E1750" s="15"/>
      <c r="F1750" s="12"/>
      <c r="G1750" s="12"/>
      <c r="H1750" s="12"/>
      <c r="I1750"/>
    </row>
    <row r="1751" spans="1:9" ht="12.75">
      <c r="A1751" s="15"/>
      <c r="B1751" s="15"/>
      <c r="C1751" s="15"/>
      <c r="D1751" s="15"/>
      <c r="E1751" s="15"/>
      <c r="F1751" s="12"/>
      <c r="G1751" s="12"/>
      <c r="H1751" s="12"/>
      <c r="I1751"/>
    </row>
    <row r="1752" spans="1:9" ht="12.75">
      <c r="A1752" s="15"/>
      <c r="B1752" s="15"/>
      <c r="C1752" s="15"/>
      <c r="D1752" s="15"/>
      <c r="E1752" s="15"/>
      <c r="F1752" s="12"/>
      <c r="G1752" s="12"/>
      <c r="H1752" s="12"/>
      <c r="I1752"/>
    </row>
    <row r="1753" spans="1:9" ht="12.75">
      <c r="A1753" s="15"/>
      <c r="B1753" s="15"/>
      <c r="C1753" s="15"/>
      <c r="D1753" s="15"/>
      <c r="E1753" s="15"/>
      <c r="F1753" s="12"/>
      <c r="G1753" s="12"/>
      <c r="H1753" s="12"/>
      <c r="I1753"/>
    </row>
    <row r="1754" spans="1:9" ht="12.75">
      <c r="A1754" s="15"/>
      <c r="B1754" s="15"/>
      <c r="C1754" s="15"/>
      <c r="D1754" s="15"/>
      <c r="E1754" s="15"/>
      <c r="F1754" s="12"/>
      <c r="G1754" s="12"/>
      <c r="H1754" s="12"/>
      <c r="I1754"/>
    </row>
    <row r="1755" spans="1:9" ht="12.75">
      <c r="A1755" s="15"/>
      <c r="B1755" s="15"/>
      <c r="C1755" s="15"/>
      <c r="D1755" s="15"/>
      <c r="E1755" s="15"/>
      <c r="F1755" s="12"/>
      <c r="G1755" s="12"/>
      <c r="H1755" s="12"/>
      <c r="I1755"/>
    </row>
    <row r="1756" spans="1:9" ht="12.75">
      <c r="A1756" s="15"/>
      <c r="B1756" s="15"/>
      <c r="C1756" s="15"/>
      <c r="D1756" s="15"/>
      <c r="E1756" s="15"/>
      <c r="F1756" s="12"/>
      <c r="G1756" s="12"/>
      <c r="H1756" s="12"/>
      <c r="I1756"/>
    </row>
    <row r="1757" spans="1:9" ht="12.75">
      <c r="A1757" s="15"/>
      <c r="B1757" s="15"/>
      <c r="C1757" s="15"/>
      <c r="D1757" s="15"/>
      <c r="E1757" s="15"/>
      <c r="F1757" s="12"/>
      <c r="G1757" s="12"/>
      <c r="H1757" s="12"/>
      <c r="I1757"/>
    </row>
    <row r="1758" spans="1:9" ht="12.75">
      <c r="A1758" s="15"/>
      <c r="B1758" s="15"/>
      <c r="C1758" s="15"/>
      <c r="D1758" s="15"/>
      <c r="E1758" s="15"/>
      <c r="F1758" s="12"/>
      <c r="G1758" s="12"/>
      <c r="H1758" s="12"/>
      <c r="I1758"/>
    </row>
    <row r="1759" spans="1:9" ht="12.75">
      <c r="A1759" s="15"/>
      <c r="B1759" s="15"/>
      <c r="C1759" s="15"/>
      <c r="D1759" s="15"/>
      <c r="E1759" s="15"/>
      <c r="F1759" s="12"/>
      <c r="G1759" s="12"/>
      <c r="H1759" s="12"/>
      <c r="I1759"/>
    </row>
    <row r="1760" spans="1:9" ht="12.75">
      <c r="A1760" s="15"/>
      <c r="B1760" s="15"/>
      <c r="C1760" s="15"/>
      <c r="D1760" s="15"/>
      <c r="E1760" s="15"/>
      <c r="F1760" s="12"/>
      <c r="G1760" s="12"/>
      <c r="H1760" s="12"/>
      <c r="I1760"/>
    </row>
    <row r="1761" spans="1:9" ht="12.75">
      <c r="A1761" s="15"/>
      <c r="B1761" s="15"/>
      <c r="C1761" s="15"/>
      <c r="D1761" s="15"/>
      <c r="E1761" s="15"/>
      <c r="F1761" s="12"/>
      <c r="G1761" s="12"/>
      <c r="H1761" s="12"/>
      <c r="I1761"/>
    </row>
    <row r="1762" spans="1:9" ht="12.75">
      <c r="A1762" s="15"/>
      <c r="B1762" s="15"/>
      <c r="C1762" s="15"/>
      <c r="D1762" s="15"/>
      <c r="E1762" s="15"/>
      <c r="F1762" s="12"/>
      <c r="G1762" s="12"/>
      <c r="H1762" s="12"/>
      <c r="I1762"/>
    </row>
    <row r="1763" spans="1:9" ht="12.75">
      <c r="A1763" s="15"/>
      <c r="B1763" s="15"/>
      <c r="C1763" s="15"/>
      <c r="D1763" s="15"/>
      <c r="E1763" s="15"/>
      <c r="F1763" s="12"/>
      <c r="G1763" s="12"/>
      <c r="H1763" s="12"/>
      <c r="I1763"/>
    </row>
    <row r="1764" spans="1:9" ht="12.75">
      <c r="A1764" s="15"/>
      <c r="B1764" s="15"/>
      <c r="C1764" s="15"/>
      <c r="D1764" s="15"/>
      <c r="E1764" s="15"/>
      <c r="F1764" s="12"/>
      <c r="G1764" s="12"/>
      <c r="H1764" s="12"/>
      <c r="I1764"/>
    </row>
    <row r="1765" spans="1:9" ht="12.75">
      <c r="A1765" s="15"/>
      <c r="B1765" s="15"/>
      <c r="C1765" s="15"/>
      <c r="D1765" s="15"/>
      <c r="E1765" s="15"/>
      <c r="F1765" s="12"/>
      <c r="G1765" s="12"/>
      <c r="H1765" s="12"/>
      <c r="I1765"/>
    </row>
    <row r="1766" spans="1:9" ht="12.75">
      <c r="A1766" s="15"/>
      <c r="B1766" s="15"/>
      <c r="C1766" s="15"/>
      <c r="D1766" s="15"/>
      <c r="E1766" s="15"/>
      <c r="F1766" s="12"/>
      <c r="G1766" s="12"/>
      <c r="H1766" s="12"/>
      <c r="I1766"/>
    </row>
    <row r="1767" spans="1:9" ht="12.75">
      <c r="A1767" s="15"/>
      <c r="B1767" s="15"/>
      <c r="C1767" s="15"/>
      <c r="D1767" s="15"/>
      <c r="E1767" s="15"/>
      <c r="F1767" s="12"/>
      <c r="G1767" s="12"/>
      <c r="H1767" s="12"/>
      <c r="I1767"/>
    </row>
    <row r="1768" spans="1:9" ht="12.75">
      <c r="A1768" s="15"/>
      <c r="B1768" s="15"/>
      <c r="C1768" s="15"/>
      <c r="D1768" s="15"/>
      <c r="E1768" s="15"/>
      <c r="F1768" s="12"/>
      <c r="G1768" s="12"/>
      <c r="H1768" s="12"/>
      <c r="I1768"/>
    </row>
    <row r="1769" spans="1:9" ht="12.75">
      <c r="A1769" s="15"/>
      <c r="B1769" s="15"/>
      <c r="C1769" s="15"/>
      <c r="D1769" s="15"/>
      <c r="E1769" s="15"/>
      <c r="F1769" s="12"/>
      <c r="G1769" s="12"/>
      <c r="H1769" s="12"/>
      <c r="I1769"/>
    </row>
    <row r="1770" spans="1:9" ht="12.75">
      <c r="A1770" s="15"/>
      <c r="B1770" s="15"/>
      <c r="C1770" s="15"/>
      <c r="D1770" s="15"/>
      <c r="E1770" s="15"/>
      <c r="F1770" s="12"/>
      <c r="G1770" s="12"/>
      <c r="H1770" s="12"/>
      <c r="I1770"/>
    </row>
    <row r="1771" spans="1:9" ht="12.75">
      <c r="A1771" s="15"/>
      <c r="B1771" s="15"/>
      <c r="C1771" s="15"/>
      <c r="D1771" s="15"/>
      <c r="E1771" s="15"/>
      <c r="F1771" s="12"/>
      <c r="G1771" s="12"/>
      <c r="H1771" s="12"/>
      <c r="I1771"/>
    </row>
    <row r="1772" spans="1:9" ht="12.75">
      <c r="A1772" s="15"/>
      <c r="B1772" s="15"/>
      <c r="C1772" s="15"/>
      <c r="D1772" s="15"/>
      <c r="E1772" s="15"/>
      <c r="F1772" s="12"/>
      <c r="G1772" s="12"/>
      <c r="H1772" s="12"/>
      <c r="I1772"/>
    </row>
    <row r="1773" spans="1:9" ht="12.75">
      <c r="A1773" s="15"/>
      <c r="B1773" s="15"/>
      <c r="C1773" s="15"/>
      <c r="D1773" s="15"/>
      <c r="E1773" s="15"/>
      <c r="F1773" s="12"/>
      <c r="G1773" s="12"/>
      <c r="H1773" s="12"/>
      <c r="I1773"/>
    </row>
    <row r="1774" spans="1:9" ht="12.75">
      <c r="A1774" s="15"/>
      <c r="B1774" s="15"/>
      <c r="C1774" s="15"/>
      <c r="D1774" s="15"/>
      <c r="E1774" s="15"/>
      <c r="F1774" s="12"/>
      <c r="G1774" s="12"/>
      <c r="H1774" s="12"/>
      <c r="I1774"/>
    </row>
    <row r="1775" spans="1:9" ht="12.75">
      <c r="A1775" s="15"/>
      <c r="B1775" s="15"/>
      <c r="C1775" s="15"/>
      <c r="D1775" s="15"/>
      <c r="E1775" s="15"/>
      <c r="F1775" s="12"/>
      <c r="G1775" s="12"/>
      <c r="H1775" s="12"/>
      <c r="I1775"/>
    </row>
    <row r="1776" spans="1:9" ht="12.75">
      <c r="A1776" s="15"/>
      <c r="B1776" s="15"/>
      <c r="C1776" s="15"/>
      <c r="D1776" s="15"/>
      <c r="E1776" s="15"/>
      <c r="F1776" s="12"/>
      <c r="G1776" s="12"/>
      <c r="H1776" s="12"/>
      <c r="I1776"/>
    </row>
    <row r="1777" spans="1:9" ht="12.75">
      <c r="A1777" s="15"/>
      <c r="B1777" s="15"/>
      <c r="C1777" s="15"/>
      <c r="D1777" s="15"/>
      <c r="E1777" s="15"/>
      <c r="F1777" s="12"/>
      <c r="G1777" s="12"/>
      <c r="H1777" s="12"/>
      <c r="I1777"/>
    </row>
    <row r="1778" spans="1:9" ht="12.75">
      <c r="A1778" s="15"/>
      <c r="B1778" s="15"/>
      <c r="C1778" s="15"/>
      <c r="D1778" s="15"/>
      <c r="E1778" s="15"/>
      <c r="F1778" s="12"/>
      <c r="G1778" s="12"/>
      <c r="H1778" s="12"/>
      <c r="I1778"/>
    </row>
    <row r="1779" spans="1:9" ht="12.75">
      <c r="A1779" s="15"/>
      <c r="B1779" s="15"/>
      <c r="C1779" s="15"/>
      <c r="D1779" s="15"/>
      <c r="E1779" s="15"/>
      <c r="F1779" s="12"/>
      <c r="G1779" s="12"/>
      <c r="H1779" s="12"/>
      <c r="I1779"/>
    </row>
    <row r="1780" spans="1:9" ht="12.75">
      <c r="A1780" s="15"/>
      <c r="B1780" s="15"/>
      <c r="C1780" s="15"/>
      <c r="D1780" s="15"/>
      <c r="E1780" s="15"/>
      <c r="F1780" s="12"/>
      <c r="G1780" s="12"/>
      <c r="H1780" s="12"/>
      <c r="I1780"/>
    </row>
    <row r="1781" spans="1:9" ht="12.75">
      <c r="A1781" s="15"/>
      <c r="B1781" s="15"/>
      <c r="C1781" s="15"/>
      <c r="D1781" s="15"/>
      <c r="E1781" s="15"/>
      <c r="F1781" s="12"/>
      <c r="G1781" s="12"/>
      <c r="H1781" s="12"/>
      <c r="I1781"/>
    </row>
    <row r="1782" spans="1:9" ht="12.75">
      <c r="A1782" s="15"/>
      <c r="B1782" s="15"/>
      <c r="C1782" s="15"/>
      <c r="D1782" s="15"/>
      <c r="E1782" s="15"/>
      <c r="F1782" s="12"/>
      <c r="G1782" s="12"/>
      <c r="H1782" s="12"/>
      <c r="I1782"/>
    </row>
    <row r="1783" spans="1:9" ht="12.75">
      <c r="A1783" s="15"/>
      <c r="B1783" s="15"/>
      <c r="C1783" s="15"/>
      <c r="D1783" s="15"/>
      <c r="E1783" s="15"/>
      <c r="F1783" s="12"/>
      <c r="G1783" s="12"/>
      <c r="H1783" s="12"/>
      <c r="I1783"/>
    </row>
    <row r="1784" spans="1:9" ht="12.75">
      <c r="A1784" s="15"/>
      <c r="B1784" s="15"/>
      <c r="C1784" s="15"/>
      <c r="D1784" s="15"/>
      <c r="E1784" s="15"/>
      <c r="F1784" s="12"/>
      <c r="G1784" s="12"/>
      <c r="H1784" s="12"/>
      <c r="I1784"/>
    </row>
    <row r="1785" spans="1:9" ht="12.75">
      <c r="A1785" s="15"/>
      <c r="B1785" s="15"/>
      <c r="C1785" s="15"/>
      <c r="D1785" s="15"/>
      <c r="E1785" s="15"/>
      <c r="F1785" s="12"/>
      <c r="G1785" s="12"/>
      <c r="H1785" s="12"/>
      <c r="I1785"/>
    </row>
    <row r="1786" spans="1:9" ht="12.75">
      <c r="A1786" s="15"/>
      <c r="B1786" s="15"/>
      <c r="C1786" s="15"/>
      <c r="D1786" s="15"/>
      <c r="E1786" s="15"/>
      <c r="F1786" s="12"/>
      <c r="G1786" s="12"/>
      <c r="H1786" s="12"/>
      <c r="I1786"/>
    </row>
    <row r="1787" spans="1:9" ht="12.75">
      <c r="A1787" s="15"/>
      <c r="B1787" s="15"/>
      <c r="C1787" s="15"/>
      <c r="D1787" s="15"/>
      <c r="E1787" s="15"/>
      <c r="F1787" s="12"/>
      <c r="G1787" s="12"/>
      <c r="H1787" s="12"/>
      <c r="I1787"/>
    </row>
    <row r="1788" spans="1:9" ht="12.75">
      <c r="A1788" s="15"/>
      <c r="B1788" s="15"/>
      <c r="C1788" s="15"/>
      <c r="D1788" s="15"/>
      <c r="E1788" s="15"/>
      <c r="F1788" s="12"/>
      <c r="G1788" s="12"/>
      <c r="H1788" s="12"/>
      <c r="I1788"/>
    </row>
    <row r="1789" spans="1:9" ht="12.75">
      <c r="A1789" s="15"/>
      <c r="B1789" s="15"/>
      <c r="C1789" s="15"/>
      <c r="D1789" s="15"/>
      <c r="E1789" s="15"/>
      <c r="F1789" s="12"/>
      <c r="G1789" s="12"/>
      <c r="H1789" s="12"/>
      <c r="I1789"/>
    </row>
    <row r="1790" spans="1:9" ht="12.75">
      <c r="A1790" s="15"/>
      <c r="B1790" s="15"/>
      <c r="C1790" s="15"/>
      <c r="D1790" s="15"/>
      <c r="E1790" s="15"/>
      <c r="F1790" s="12"/>
      <c r="G1790" s="12"/>
      <c r="H1790" s="12"/>
      <c r="I1790"/>
    </row>
    <row r="1791" spans="1:9" ht="12.75">
      <c r="A1791" s="15"/>
      <c r="B1791" s="15"/>
      <c r="C1791" s="15"/>
      <c r="D1791" s="15"/>
      <c r="E1791" s="15"/>
      <c r="F1791" s="12"/>
      <c r="G1791" s="12"/>
      <c r="H1791" s="12"/>
      <c r="I1791"/>
    </row>
    <row r="1792" spans="1:9" ht="12.75">
      <c r="A1792" s="15"/>
      <c r="B1792" s="15"/>
      <c r="C1792" s="15"/>
      <c r="D1792" s="15"/>
      <c r="E1792" s="15"/>
      <c r="F1792" s="12"/>
      <c r="G1792" s="12"/>
      <c r="H1792" s="12"/>
      <c r="I1792"/>
    </row>
    <row r="1793" spans="1:9" ht="12.75">
      <c r="A1793" s="15"/>
      <c r="B1793" s="15"/>
      <c r="C1793" s="15"/>
      <c r="D1793" s="15"/>
      <c r="E1793" s="15"/>
      <c r="F1793" s="12"/>
      <c r="G1793" s="12"/>
      <c r="H1793" s="12"/>
      <c r="I1793"/>
    </row>
    <row r="1794" spans="1:9" ht="12.75">
      <c r="A1794" s="15"/>
      <c r="B1794" s="15"/>
      <c r="C1794" s="15"/>
      <c r="D1794" s="15"/>
      <c r="E1794" s="15"/>
      <c r="F1794" s="12"/>
      <c r="G1794" s="12"/>
      <c r="H1794" s="12"/>
      <c r="I1794"/>
    </row>
    <row r="1795" spans="1:9" ht="12.75">
      <c r="A1795" s="15"/>
      <c r="B1795" s="15"/>
      <c r="C1795" s="15"/>
      <c r="D1795" s="15"/>
      <c r="E1795" s="15"/>
      <c r="F1795" s="12"/>
      <c r="G1795" s="12"/>
      <c r="H1795" s="12"/>
      <c r="I1795"/>
    </row>
    <row r="1796" spans="1:9" ht="12.75">
      <c r="A1796" s="15"/>
      <c r="B1796" s="15"/>
      <c r="C1796" s="15"/>
      <c r="D1796" s="15"/>
      <c r="E1796" s="15"/>
      <c r="F1796" s="12"/>
      <c r="G1796" s="12"/>
      <c r="H1796" s="12"/>
      <c r="I1796"/>
    </row>
    <row r="1797" spans="1:9" ht="12.75">
      <c r="A1797" s="15"/>
      <c r="B1797" s="15"/>
      <c r="C1797" s="15"/>
      <c r="D1797" s="15"/>
      <c r="E1797" s="15"/>
      <c r="F1797" s="12"/>
      <c r="G1797" s="12"/>
      <c r="H1797" s="12"/>
      <c r="I1797"/>
    </row>
    <row r="1798" spans="1:9" ht="12.75">
      <c r="A1798" s="15"/>
      <c r="B1798" s="15"/>
      <c r="C1798" s="15"/>
      <c r="D1798" s="15"/>
      <c r="E1798" s="15"/>
      <c r="F1798" s="12"/>
      <c r="G1798" s="12"/>
      <c r="H1798" s="12"/>
      <c r="I1798"/>
    </row>
    <row r="1799" spans="1:9" ht="12.75">
      <c r="A1799" s="15"/>
      <c r="B1799" s="15"/>
      <c r="C1799" s="15"/>
      <c r="D1799" s="15"/>
      <c r="E1799" s="15"/>
      <c r="F1799" s="12"/>
      <c r="G1799" s="12"/>
      <c r="H1799" s="12"/>
      <c r="I1799"/>
    </row>
    <row r="1800" spans="1:9" ht="12.75">
      <c r="A1800" s="15"/>
      <c r="B1800" s="15"/>
      <c r="C1800" s="15"/>
      <c r="D1800" s="15"/>
      <c r="E1800" s="15"/>
      <c r="F1800" s="12"/>
      <c r="G1800" s="12"/>
      <c r="H1800" s="12"/>
      <c r="I1800"/>
    </row>
    <row r="1801" spans="1:9" ht="12.75">
      <c r="A1801" s="15"/>
      <c r="B1801" s="15"/>
      <c r="C1801" s="15"/>
      <c r="D1801" s="15"/>
      <c r="E1801" s="15"/>
      <c r="F1801" s="12"/>
      <c r="G1801" s="12"/>
      <c r="H1801" s="12"/>
      <c r="I1801"/>
    </row>
    <row r="1802" spans="1:9" ht="12.75">
      <c r="A1802" s="15"/>
      <c r="B1802" s="15"/>
      <c r="C1802" s="15"/>
      <c r="D1802" s="15"/>
      <c r="E1802" s="15"/>
      <c r="F1802" s="12"/>
      <c r="G1802" s="12"/>
      <c r="H1802" s="12"/>
      <c r="I1802"/>
    </row>
    <row r="1803" spans="1:9" ht="12.75">
      <c r="A1803" s="15"/>
      <c r="B1803" s="15"/>
      <c r="C1803" s="15"/>
      <c r="D1803" s="15"/>
      <c r="E1803" s="15"/>
      <c r="F1803" s="12"/>
      <c r="G1803" s="12"/>
      <c r="H1803" s="12"/>
      <c r="I1803"/>
    </row>
    <row r="1804" spans="1:9" ht="12.75">
      <c r="A1804" s="15"/>
      <c r="B1804" s="15"/>
      <c r="C1804" s="15"/>
      <c r="D1804" s="15"/>
      <c r="E1804" s="15"/>
      <c r="F1804" s="12"/>
      <c r="G1804" s="12"/>
      <c r="H1804" s="12"/>
      <c r="I1804"/>
    </row>
    <row r="1805" spans="1:9" ht="12.75">
      <c r="A1805" s="15"/>
      <c r="B1805" s="15"/>
      <c r="C1805" s="15"/>
      <c r="D1805" s="15"/>
      <c r="E1805" s="15"/>
      <c r="F1805" s="12"/>
      <c r="G1805" s="12"/>
      <c r="H1805" s="12"/>
      <c r="I1805"/>
    </row>
    <row r="1806" spans="1:9" ht="12.75">
      <c r="A1806" s="15"/>
      <c r="B1806" s="15"/>
      <c r="C1806" s="15"/>
      <c r="D1806" s="15"/>
      <c r="E1806" s="15"/>
      <c r="F1806" s="12"/>
      <c r="G1806" s="12"/>
      <c r="H1806" s="12"/>
      <c r="I1806"/>
    </row>
    <row r="1807" spans="1:9" ht="12.75">
      <c r="A1807" s="15"/>
      <c r="B1807" s="15"/>
      <c r="C1807" s="15"/>
      <c r="D1807" s="15"/>
      <c r="E1807" s="15"/>
      <c r="F1807" s="12"/>
      <c r="G1807" s="12"/>
      <c r="H1807" s="12"/>
      <c r="I1807"/>
    </row>
    <row r="1808" spans="1:9" ht="12.75">
      <c r="A1808" s="15"/>
      <c r="B1808" s="15"/>
      <c r="C1808" s="15"/>
      <c r="D1808" s="15"/>
      <c r="E1808" s="15"/>
      <c r="F1808" s="12"/>
      <c r="G1808" s="12"/>
      <c r="H1808" s="12"/>
      <c r="I1808"/>
    </row>
    <row r="1809" spans="1:9" ht="12.75">
      <c r="A1809" s="15"/>
      <c r="B1809" s="15"/>
      <c r="C1809" s="15"/>
      <c r="D1809" s="15"/>
      <c r="E1809" s="15"/>
      <c r="F1809" s="12"/>
      <c r="G1809" s="12"/>
      <c r="H1809" s="12"/>
      <c r="I1809"/>
    </row>
    <row r="1810" spans="1:9" ht="12.75">
      <c r="A1810" s="15"/>
      <c r="B1810" s="15"/>
      <c r="C1810" s="15"/>
      <c r="D1810" s="15"/>
      <c r="E1810" s="15"/>
      <c r="F1810" s="12"/>
      <c r="G1810" s="12"/>
      <c r="H1810" s="12"/>
      <c r="I1810"/>
    </row>
    <row r="1811" spans="1:9" ht="12.75">
      <c r="A1811" s="15"/>
      <c r="B1811" s="15"/>
      <c r="C1811" s="15"/>
      <c r="D1811" s="15"/>
      <c r="E1811" s="15"/>
      <c r="F1811" s="12"/>
      <c r="G1811" s="12"/>
      <c r="H1811" s="12"/>
      <c r="I1811"/>
    </row>
    <row r="1812" spans="1:9" ht="12.75">
      <c r="A1812" s="15"/>
      <c r="B1812" s="15"/>
      <c r="C1812" s="15"/>
      <c r="D1812" s="15"/>
      <c r="E1812" s="15"/>
      <c r="F1812" s="12"/>
      <c r="G1812" s="12"/>
      <c r="H1812" s="12"/>
      <c r="I1812"/>
    </row>
    <row r="1813" spans="1:9" ht="12.75">
      <c r="A1813" s="15"/>
      <c r="B1813" s="15"/>
      <c r="C1813" s="15"/>
      <c r="D1813" s="15"/>
      <c r="E1813" s="15"/>
      <c r="F1813" s="12"/>
      <c r="G1813" s="12"/>
      <c r="H1813" s="12"/>
      <c r="I1813"/>
    </row>
    <row r="1814" spans="1:9" ht="12.75">
      <c r="A1814" s="15"/>
      <c r="B1814" s="15"/>
      <c r="C1814" s="15"/>
      <c r="D1814" s="15"/>
      <c r="E1814" s="15"/>
      <c r="F1814" s="12"/>
      <c r="G1814" s="12"/>
      <c r="H1814" s="12"/>
      <c r="I1814"/>
    </row>
    <row r="1815" spans="1:9" ht="12.75">
      <c r="A1815" s="15"/>
      <c r="B1815" s="15"/>
      <c r="C1815" s="15"/>
      <c r="D1815" s="15"/>
      <c r="E1815" s="15"/>
      <c r="F1815" s="12"/>
      <c r="G1815" s="12"/>
      <c r="H1815" s="12"/>
      <c r="I1815"/>
    </row>
    <row r="1816" spans="1:9" ht="12.75">
      <c r="A1816" s="15"/>
      <c r="B1816" s="15"/>
      <c r="C1816" s="15"/>
      <c r="D1816" s="15"/>
      <c r="E1816" s="15"/>
      <c r="F1816" s="12"/>
      <c r="G1816" s="12"/>
      <c r="H1816" s="12"/>
      <c r="I1816"/>
    </row>
    <row r="1817" spans="1:9" ht="12.75">
      <c r="A1817" s="15"/>
      <c r="B1817" s="15"/>
      <c r="C1817" s="15"/>
      <c r="D1817" s="15"/>
      <c r="E1817" s="15"/>
      <c r="F1817" s="12"/>
      <c r="G1817" s="12"/>
      <c r="H1817" s="12"/>
      <c r="I1817"/>
    </row>
    <row r="1818" spans="1:9" ht="12.75">
      <c r="A1818" s="15"/>
      <c r="B1818" s="15"/>
      <c r="C1818" s="15"/>
      <c r="D1818" s="15"/>
      <c r="E1818" s="15"/>
      <c r="F1818" s="12"/>
      <c r="G1818" s="12"/>
      <c r="H1818" s="12"/>
      <c r="I1818"/>
    </row>
    <row r="1819" spans="1:9" ht="12.75">
      <c r="A1819" s="15"/>
      <c r="B1819" s="15"/>
      <c r="C1819" s="15"/>
      <c r="D1819" s="15"/>
      <c r="E1819" s="15"/>
      <c r="F1819" s="12"/>
      <c r="G1819" s="12"/>
      <c r="H1819" s="12"/>
      <c r="I1819"/>
    </row>
    <row r="1820" spans="1:9" ht="12.75">
      <c r="A1820" s="15"/>
      <c r="B1820" s="15"/>
      <c r="C1820" s="15"/>
      <c r="D1820" s="15"/>
      <c r="E1820" s="15"/>
      <c r="F1820" s="12"/>
      <c r="G1820" s="12"/>
      <c r="H1820" s="12"/>
      <c r="I1820"/>
    </row>
    <row r="1821" spans="1:9" ht="12.75">
      <c r="A1821" s="15"/>
      <c r="B1821" s="15"/>
      <c r="C1821" s="15"/>
      <c r="D1821" s="15"/>
      <c r="E1821" s="15"/>
      <c r="F1821" s="12"/>
      <c r="G1821" s="12"/>
      <c r="H1821" s="12"/>
      <c r="I1821"/>
    </row>
    <row r="1822" spans="1:9" ht="12.75">
      <c r="A1822" s="15"/>
      <c r="B1822" s="15"/>
      <c r="C1822" s="15"/>
      <c r="D1822" s="15"/>
      <c r="E1822" s="15"/>
      <c r="F1822" s="12"/>
      <c r="G1822" s="12"/>
      <c r="H1822" s="12"/>
      <c r="I1822"/>
    </row>
    <row r="1823" spans="1:9" ht="12.75">
      <c r="A1823" s="15"/>
      <c r="B1823" s="15"/>
      <c r="C1823" s="15"/>
      <c r="D1823" s="15"/>
      <c r="E1823" s="15"/>
      <c r="F1823" s="12"/>
      <c r="G1823" s="12"/>
      <c r="H1823" s="12"/>
      <c r="I1823"/>
    </row>
    <row r="1824" spans="1:9" ht="12.75">
      <c r="A1824" s="15"/>
      <c r="B1824" s="15"/>
      <c r="C1824" s="15"/>
      <c r="D1824" s="15"/>
      <c r="E1824" s="15"/>
      <c r="F1824" s="12"/>
      <c r="G1824" s="12"/>
      <c r="H1824" s="12"/>
      <c r="I1824"/>
    </row>
    <row r="1825" spans="1:9" ht="12.75">
      <c r="A1825" s="15"/>
      <c r="B1825" s="15"/>
      <c r="C1825" s="15"/>
      <c r="D1825" s="15"/>
      <c r="E1825" s="15"/>
      <c r="F1825" s="12"/>
      <c r="G1825" s="12"/>
      <c r="H1825" s="12"/>
      <c r="I1825"/>
    </row>
    <row r="1826" spans="1:9" ht="12.75">
      <c r="A1826" s="15"/>
      <c r="B1826" s="15"/>
      <c r="C1826" s="15"/>
      <c r="D1826" s="15"/>
      <c r="E1826" s="15"/>
      <c r="F1826" s="12"/>
      <c r="G1826" s="12"/>
      <c r="H1826" s="12"/>
      <c r="I1826"/>
    </row>
    <row r="1827" spans="1:9" ht="12.75">
      <c r="A1827" s="15"/>
      <c r="B1827" s="15"/>
      <c r="C1827" s="15"/>
      <c r="D1827" s="15"/>
      <c r="E1827" s="15"/>
      <c r="F1827" s="12"/>
      <c r="G1827" s="12"/>
      <c r="H1827" s="12"/>
      <c r="I1827"/>
    </row>
    <row r="1828" spans="1:9" ht="12.75">
      <c r="A1828" s="15"/>
      <c r="B1828" s="15"/>
      <c r="C1828" s="15"/>
      <c r="D1828" s="15"/>
      <c r="E1828" s="15"/>
      <c r="F1828" s="12"/>
      <c r="G1828" s="12"/>
      <c r="H1828" s="12"/>
      <c r="I1828"/>
    </row>
    <row r="1829" spans="1:9" ht="12.75">
      <c r="A1829" s="15"/>
      <c r="B1829" s="15"/>
      <c r="C1829" s="15"/>
      <c r="D1829" s="15"/>
      <c r="E1829" s="15"/>
      <c r="F1829" s="12"/>
      <c r="G1829" s="12"/>
      <c r="H1829" s="12"/>
      <c r="I1829"/>
    </row>
    <row r="1830" spans="1:9" ht="12.75">
      <c r="A1830" s="15"/>
      <c r="B1830" s="15"/>
      <c r="C1830" s="15"/>
      <c r="D1830" s="15"/>
      <c r="E1830" s="15"/>
      <c r="F1830" s="12"/>
      <c r="G1830" s="12"/>
      <c r="H1830" s="12"/>
      <c r="I1830"/>
    </row>
    <row r="1831" spans="1:9" ht="12.75">
      <c r="A1831" s="15"/>
      <c r="B1831" s="15"/>
      <c r="C1831" s="15"/>
      <c r="D1831" s="15"/>
      <c r="E1831" s="15"/>
      <c r="F1831" s="12"/>
      <c r="G1831" s="12"/>
      <c r="H1831" s="12"/>
      <c r="I1831"/>
    </row>
    <row r="1832" spans="1:9" ht="12.75">
      <c r="A1832" s="15"/>
      <c r="B1832" s="15"/>
      <c r="C1832" s="15"/>
      <c r="D1832" s="15"/>
      <c r="E1832" s="15"/>
      <c r="F1832" s="12"/>
      <c r="G1832" s="12"/>
      <c r="H1832" s="12"/>
      <c r="I1832"/>
    </row>
    <row r="1833" spans="1:9" ht="12.75">
      <c r="A1833" s="15"/>
      <c r="B1833" s="15"/>
      <c r="C1833" s="15"/>
      <c r="D1833" s="15"/>
      <c r="E1833" s="15"/>
      <c r="F1833" s="12"/>
      <c r="G1833" s="12"/>
      <c r="H1833" s="12"/>
      <c r="I1833"/>
    </row>
    <row r="1834" spans="1:9" ht="12.75">
      <c r="A1834" s="15"/>
      <c r="B1834" s="15"/>
      <c r="C1834" s="15"/>
      <c r="D1834" s="15"/>
      <c r="E1834" s="15"/>
      <c r="F1834" s="12"/>
      <c r="G1834" s="12"/>
      <c r="H1834" s="12"/>
      <c r="I1834"/>
    </row>
    <row r="1835" spans="1:9" ht="12.75">
      <c r="A1835" s="15"/>
      <c r="B1835" s="15"/>
      <c r="C1835" s="15"/>
      <c r="D1835" s="15"/>
      <c r="E1835" s="15"/>
      <c r="F1835" s="12"/>
      <c r="G1835" s="12"/>
      <c r="H1835" s="12"/>
      <c r="I1835"/>
    </row>
    <row r="1836" spans="1:9" ht="12.75">
      <c r="A1836" s="15"/>
      <c r="B1836" s="15"/>
      <c r="C1836" s="15"/>
      <c r="D1836" s="15"/>
      <c r="E1836" s="15"/>
      <c r="F1836" s="12"/>
      <c r="G1836" s="12"/>
      <c r="H1836" s="12"/>
      <c r="I1836"/>
    </row>
    <row r="1837" spans="1:9" ht="12.75">
      <c r="A1837" s="15"/>
      <c r="B1837" s="15"/>
      <c r="C1837" s="15"/>
      <c r="D1837" s="15"/>
      <c r="E1837" s="15"/>
      <c r="F1837" s="12"/>
      <c r="G1837" s="12"/>
      <c r="H1837" s="12"/>
      <c r="I1837"/>
    </row>
    <row r="1838" spans="1:9" ht="12.75">
      <c r="A1838" s="15"/>
      <c r="B1838" s="15"/>
      <c r="C1838" s="15"/>
      <c r="D1838" s="15"/>
      <c r="E1838" s="15"/>
      <c r="F1838" s="12"/>
      <c r="G1838" s="12"/>
      <c r="H1838" s="12"/>
      <c r="I1838"/>
    </row>
    <row r="1839" spans="1:9" ht="12.75">
      <c r="A1839" s="15"/>
      <c r="B1839" s="15"/>
      <c r="C1839" s="15"/>
      <c r="D1839" s="15"/>
      <c r="E1839" s="15"/>
      <c r="F1839" s="12"/>
      <c r="G1839" s="12"/>
      <c r="H1839" s="12"/>
      <c r="I1839"/>
    </row>
    <row r="1840" spans="1:9" ht="12.75">
      <c r="A1840" s="15"/>
      <c r="B1840" s="15"/>
      <c r="C1840" s="15"/>
      <c r="D1840" s="15"/>
      <c r="E1840" s="15"/>
      <c r="F1840" s="12"/>
      <c r="G1840" s="12"/>
      <c r="H1840" s="12"/>
      <c r="I1840"/>
    </row>
    <row r="1841" spans="1:9" ht="12.75">
      <c r="A1841" s="15"/>
      <c r="B1841" s="15"/>
      <c r="C1841" s="15"/>
      <c r="D1841" s="15"/>
      <c r="E1841" s="15"/>
      <c r="F1841" s="12"/>
      <c r="G1841" s="12"/>
      <c r="H1841" s="12"/>
      <c r="I1841"/>
    </row>
    <row r="1842" spans="1:9" ht="12.75">
      <c r="A1842" s="15"/>
      <c r="B1842" s="15"/>
      <c r="C1842" s="15"/>
      <c r="D1842" s="15"/>
      <c r="E1842" s="15"/>
      <c r="F1842" s="12"/>
      <c r="G1842" s="12"/>
      <c r="H1842" s="12"/>
      <c r="I1842"/>
    </row>
    <row r="1843" spans="1:9" ht="12.75">
      <c r="A1843" s="15"/>
      <c r="B1843" s="15"/>
      <c r="C1843" s="15"/>
      <c r="D1843" s="15"/>
      <c r="E1843" s="15"/>
      <c r="F1843" s="12"/>
      <c r="G1843" s="12"/>
      <c r="H1843" s="12"/>
      <c r="I1843"/>
    </row>
    <row r="1844" spans="1:9" ht="12.75">
      <c r="A1844" s="15"/>
      <c r="B1844" s="15"/>
      <c r="C1844" s="15"/>
      <c r="D1844" s="15"/>
      <c r="E1844" s="15"/>
      <c r="F1844" s="12"/>
      <c r="G1844" s="12"/>
      <c r="H1844" s="12"/>
      <c r="I1844"/>
    </row>
    <row r="1845" spans="1:9" ht="12.75">
      <c r="A1845" s="15"/>
      <c r="B1845" s="15"/>
      <c r="C1845" s="15"/>
      <c r="D1845" s="15"/>
      <c r="E1845" s="15"/>
      <c r="F1845" s="12"/>
      <c r="G1845" s="12"/>
      <c r="H1845" s="12"/>
      <c r="I1845"/>
    </row>
    <row r="1846" spans="1:9" ht="12.75">
      <c r="A1846" s="15"/>
      <c r="B1846" s="15"/>
      <c r="C1846" s="15"/>
      <c r="D1846" s="15"/>
      <c r="E1846" s="15"/>
      <c r="F1846" s="12"/>
      <c r="G1846" s="12"/>
      <c r="H1846" s="12"/>
      <c r="I1846"/>
    </row>
    <row r="1847" spans="1:9" ht="12.75">
      <c r="A1847" s="15"/>
      <c r="B1847" s="15"/>
      <c r="C1847" s="15"/>
      <c r="D1847" s="15"/>
      <c r="E1847" s="15"/>
      <c r="F1847" s="12"/>
      <c r="G1847" s="12"/>
      <c r="H1847" s="12"/>
      <c r="I1847"/>
    </row>
    <row r="1848" spans="1:9" ht="12.75">
      <c r="A1848" s="15"/>
      <c r="B1848" s="15"/>
      <c r="C1848" s="15"/>
      <c r="D1848" s="15"/>
      <c r="E1848" s="15"/>
      <c r="F1848" s="12"/>
      <c r="G1848" s="12"/>
      <c r="H1848" s="12"/>
      <c r="I1848"/>
    </row>
    <row r="1849" spans="1:9" ht="12.75">
      <c r="A1849" s="15"/>
      <c r="B1849" s="15"/>
      <c r="C1849" s="15"/>
      <c r="D1849" s="15"/>
      <c r="E1849" s="15"/>
      <c r="F1849" s="12"/>
      <c r="G1849" s="12"/>
      <c r="H1849" s="12"/>
      <c r="I1849"/>
    </row>
    <row r="1850" spans="1:9" ht="12.75">
      <c r="A1850" s="15"/>
      <c r="B1850" s="15"/>
      <c r="C1850" s="15"/>
      <c r="D1850" s="15"/>
      <c r="E1850" s="15"/>
      <c r="F1850" s="12"/>
      <c r="G1850" s="12"/>
      <c r="H1850" s="12"/>
      <c r="I1850"/>
    </row>
    <row r="1851" spans="1:9" ht="12.75">
      <c r="A1851" s="15"/>
      <c r="B1851" s="15"/>
      <c r="C1851" s="15"/>
      <c r="D1851" s="15"/>
      <c r="E1851" s="15"/>
      <c r="F1851" s="12"/>
      <c r="G1851" s="12"/>
      <c r="H1851" s="12"/>
      <c r="I1851"/>
    </row>
    <row r="1852" spans="1:9" ht="12.75">
      <c r="A1852" s="15"/>
      <c r="B1852" s="15"/>
      <c r="C1852" s="15"/>
      <c r="D1852" s="15"/>
      <c r="E1852" s="15"/>
      <c r="F1852" s="12"/>
      <c r="G1852" s="12"/>
      <c r="H1852" s="12"/>
      <c r="I1852"/>
    </row>
    <row r="1853" spans="1:9" ht="12.75">
      <c r="A1853" s="15"/>
      <c r="B1853" s="15"/>
      <c r="C1853" s="15"/>
      <c r="D1853" s="15"/>
      <c r="E1853" s="15"/>
      <c r="F1853" s="12"/>
      <c r="G1853" s="12"/>
      <c r="H1853" s="12"/>
      <c r="I1853"/>
    </row>
    <row r="1854" spans="1:9" ht="12.75">
      <c r="A1854" s="15"/>
      <c r="B1854" s="15"/>
      <c r="C1854" s="15"/>
      <c r="D1854" s="15"/>
      <c r="E1854" s="15"/>
      <c r="F1854" s="12"/>
      <c r="G1854" s="12"/>
      <c r="H1854" s="12"/>
      <c r="I1854"/>
    </row>
    <row r="1855" spans="1:9" ht="12.75">
      <c r="A1855" s="15"/>
      <c r="B1855" s="15"/>
      <c r="C1855" s="15"/>
      <c r="D1855" s="15"/>
      <c r="E1855" s="15"/>
      <c r="F1855" s="12"/>
      <c r="G1855" s="12"/>
      <c r="H1855" s="12"/>
      <c r="I1855"/>
    </row>
    <row r="1856" spans="1:9" ht="12.75">
      <c r="A1856" s="15"/>
      <c r="B1856" s="15"/>
      <c r="C1856" s="15"/>
      <c r="D1856" s="15"/>
      <c r="E1856" s="15"/>
      <c r="F1856" s="12"/>
      <c r="G1856" s="12"/>
      <c r="H1856" s="12"/>
      <c r="I1856"/>
    </row>
    <row r="1857" spans="1:9" ht="12.75">
      <c r="A1857" s="15"/>
      <c r="B1857" s="15"/>
      <c r="C1857" s="15"/>
      <c r="D1857" s="15"/>
      <c r="E1857" s="15"/>
      <c r="F1857" s="12"/>
      <c r="G1857" s="12"/>
      <c r="H1857" s="12"/>
      <c r="I1857"/>
    </row>
    <row r="1858" spans="1:9" ht="12.75">
      <c r="A1858" s="15"/>
      <c r="B1858" s="15"/>
      <c r="C1858" s="15"/>
      <c r="D1858" s="15"/>
      <c r="E1858" s="15"/>
      <c r="F1858" s="12"/>
      <c r="G1858" s="12"/>
      <c r="H1858" s="12"/>
      <c r="I1858"/>
    </row>
    <row r="1859" spans="1:9" ht="12.75">
      <c r="A1859" s="15"/>
      <c r="B1859" s="15"/>
      <c r="C1859" s="15"/>
      <c r="D1859" s="15"/>
      <c r="E1859" s="15"/>
      <c r="F1859" s="12"/>
      <c r="G1859" s="12"/>
      <c r="H1859" s="12"/>
      <c r="I1859"/>
    </row>
    <row r="1860" spans="1:9" ht="12.75">
      <c r="A1860" s="15"/>
      <c r="B1860" s="15"/>
      <c r="C1860" s="15"/>
      <c r="D1860" s="15"/>
      <c r="E1860" s="15"/>
      <c r="F1860" s="12"/>
      <c r="G1860" s="12"/>
      <c r="H1860" s="12"/>
      <c r="I1860"/>
    </row>
    <row r="1861" spans="1:9" ht="12.75">
      <c r="A1861" s="15"/>
      <c r="B1861" s="15"/>
      <c r="C1861" s="15"/>
      <c r="D1861" s="15"/>
      <c r="E1861" s="15"/>
      <c r="F1861" s="12"/>
      <c r="G1861" s="12"/>
      <c r="H1861" s="12"/>
      <c r="I1861"/>
    </row>
    <row r="1862" spans="1:9" ht="12.75">
      <c r="A1862" s="15"/>
      <c r="B1862" s="15"/>
      <c r="C1862" s="15"/>
      <c r="D1862" s="15"/>
      <c r="E1862" s="15"/>
      <c r="F1862" s="12"/>
      <c r="G1862" s="12"/>
      <c r="H1862" s="12"/>
      <c r="I1862"/>
    </row>
    <row r="1863" spans="1:9" ht="12.75">
      <c r="A1863" s="15"/>
      <c r="B1863" s="15"/>
      <c r="C1863" s="15"/>
      <c r="D1863" s="15"/>
      <c r="E1863" s="15"/>
      <c r="F1863" s="12"/>
      <c r="G1863" s="12"/>
      <c r="H1863" s="12"/>
      <c r="I1863"/>
    </row>
    <row r="1864" spans="1:9" ht="12.75">
      <c r="A1864" s="15"/>
      <c r="B1864" s="15"/>
      <c r="C1864" s="15"/>
      <c r="D1864" s="15"/>
      <c r="E1864" s="15"/>
      <c r="F1864" s="12"/>
      <c r="G1864" s="12"/>
      <c r="H1864" s="12"/>
      <c r="I1864"/>
    </row>
    <row r="1865" spans="1:9" ht="12.75">
      <c r="A1865" s="15"/>
      <c r="B1865" s="15"/>
      <c r="C1865" s="15"/>
      <c r="D1865" s="15"/>
      <c r="E1865" s="15"/>
      <c r="F1865" s="12"/>
      <c r="G1865" s="12"/>
      <c r="H1865" s="12"/>
      <c r="I1865"/>
    </row>
    <row r="1866" spans="1:9" ht="12.75">
      <c r="A1866" s="15"/>
      <c r="B1866" s="15"/>
      <c r="C1866" s="15"/>
      <c r="D1866" s="15"/>
      <c r="E1866" s="15"/>
      <c r="F1866" s="12"/>
      <c r="G1866" s="12"/>
      <c r="H1866" s="12"/>
      <c r="I1866"/>
    </row>
    <row r="1867" spans="1:9" ht="12.75">
      <c r="A1867" s="15"/>
      <c r="B1867" s="15"/>
      <c r="C1867" s="15"/>
      <c r="D1867" s="15"/>
      <c r="E1867" s="15"/>
      <c r="F1867" s="12"/>
      <c r="G1867" s="12"/>
      <c r="H1867" s="12"/>
      <c r="I1867"/>
    </row>
    <row r="1868" spans="1:9" ht="12.75">
      <c r="A1868" s="15"/>
      <c r="B1868" s="15"/>
      <c r="C1868" s="15"/>
      <c r="D1868" s="15"/>
      <c r="E1868" s="15"/>
      <c r="F1868" s="12"/>
      <c r="G1868" s="12"/>
      <c r="H1868" s="12"/>
      <c r="I1868"/>
    </row>
    <row r="1869" spans="1:9" ht="12.75">
      <c r="A1869" s="15"/>
      <c r="B1869" s="15"/>
      <c r="C1869" s="15"/>
      <c r="D1869" s="15"/>
      <c r="E1869" s="15"/>
      <c r="F1869" s="12"/>
      <c r="G1869" s="12"/>
      <c r="H1869" s="12"/>
      <c r="I1869"/>
    </row>
    <row r="1870" spans="1:9" ht="12.75">
      <c r="A1870" s="15"/>
      <c r="B1870" s="15"/>
      <c r="C1870" s="15"/>
      <c r="D1870" s="15"/>
      <c r="E1870" s="15"/>
      <c r="F1870" s="12"/>
      <c r="G1870" s="12"/>
      <c r="H1870" s="12"/>
      <c r="I1870"/>
    </row>
    <row r="1871" spans="1:9" ht="12.75">
      <c r="A1871" s="15"/>
      <c r="B1871" s="15"/>
      <c r="C1871" s="15"/>
      <c r="D1871" s="15"/>
      <c r="E1871" s="15"/>
      <c r="F1871" s="12"/>
      <c r="G1871" s="12"/>
      <c r="H1871" s="12"/>
      <c r="I1871"/>
    </row>
    <row r="1872" spans="1:9" ht="12.75">
      <c r="A1872" s="15"/>
      <c r="B1872" s="15"/>
      <c r="C1872" s="15"/>
      <c r="D1872" s="15"/>
      <c r="E1872" s="15"/>
      <c r="F1872" s="12"/>
      <c r="G1872" s="12"/>
      <c r="H1872" s="12"/>
      <c r="I1872"/>
    </row>
    <row r="1873" spans="1:9" ht="12.75">
      <c r="A1873" s="15"/>
      <c r="B1873" s="15"/>
      <c r="C1873" s="15"/>
      <c r="D1873" s="15"/>
      <c r="E1873" s="15"/>
      <c r="F1873" s="12"/>
      <c r="G1873" s="12"/>
      <c r="H1873" s="12"/>
      <c r="I1873"/>
    </row>
    <row r="1874" spans="1:9" ht="12.75">
      <c r="A1874" s="15"/>
      <c r="B1874" s="15"/>
      <c r="C1874" s="15"/>
      <c r="D1874" s="15"/>
      <c r="E1874" s="15"/>
      <c r="F1874" s="12"/>
      <c r="G1874" s="12"/>
      <c r="H1874" s="12"/>
      <c r="I1874"/>
    </row>
    <row r="1875" spans="1:9" ht="12.75">
      <c r="A1875" s="15"/>
      <c r="B1875" s="15"/>
      <c r="C1875" s="15"/>
      <c r="D1875" s="15"/>
      <c r="E1875" s="15"/>
      <c r="F1875" s="12"/>
      <c r="G1875" s="12"/>
      <c r="H1875" s="12"/>
      <c r="I1875"/>
    </row>
    <row r="1876" spans="1:9" ht="12.75">
      <c r="A1876" s="15"/>
      <c r="B1876" s="15"/>
      <c r="C1876" s="15"/>
      <c r="D1876" s="15"/>
      <c r="E1876" s="15"/>
      <c r="F1876" s="12"/>
      <c r="G1876" s="12"/>
      <c r="H1876" s="12"/>
      <c r="I1876"/>
    </row>
    <row r="1877" spans="1:9" ht="12.75">
      <c r="A1877" s="15"/>
      <c r="B1877" s="15"/>
      <c r="C1877" s="15"/>
      <c r="D1877" s="15"/>
      <c r="E1877" s="15"/>
      <c r="F1877" s="12"/>
      <c r="G1877" s="12"/>
      <c r="H1877" s="12"/>
      <c r="I1877"/>
    </row>
    <row r="1878" spans="1:9" ht="12.75">
      <c r="A1878" s="15"/>
      <c r="B1878" s="15"/>
      <c r="C1878" s="15"/>
      <c r="D1878" s="15"/>
      <c r="E1878" s="15"/>
      <c r="F1878" s="12"/>
      <c r="G1878" s="12"/>
      <c r="H1878" s="12"/>
      <c r="I1878"/>
    </row>
    <row r="1879" spans="1:9" ht="12.75">
      <c r="A1879" s="15"/>
      <c r="B1879" s="15"/>
      <c r="C1879" s="15"/>
      <c r="D1879" s="15"/>
      <c r="E1879" s="15"/>
      <c r="F1879" s="12"/>
      <c r="G1879" s="12"/>
      <c r="H1879" s="12"/>
      <c r="I1879"/>
    </row>
    <row r="1880" spans="1:9" ht="12.75">
      <c r="A1880" s="15"/>
      <c r="B1880" s="15"/>
      <c r="C1880" s="15"/>
      <c r="D1880" s="15"/>
      <c r="E1880" s="15"/>
      <c r="F1880" s="12"/>
      <c r="G1880" s="12"/>
      <c r="H1880" s="12"/>
      <c r="I1880"/>
    </row>
    <row r="1881" spans="1:9" ht="12.75">
      <c r="A1881" s="15"/>
      <c r="B1881" s="15"/>
      <c r="C1881" s="15"/>
      <c r="D1881" s="15"/>
      <c r="E1881" s="15"/>
      <c r="F1881" s="12"/>
      <c r="G1881" s="12"/>
      <c r="H1881" s="12"/>
      <c r="I1881"/>
    </row>
    <row r="1882" spans="1:9" ht="12.75">
      <c r="A1882" s="15"/>
      <c r="B1882" s="15"/>
      <c r="C1882" s="15"/>
      <c r="D1882" s="15"/>
      <c r="E1882" s="15"/>
      <c r="F1882" s="12"/>
      <c r="G1882" s="12"/>
      <c r="H1882" s="12"/>
      <c r="I1882"/>
    </row>
    <row r="1883" spans="1:9" ht="12.75">
      <c r="A1883" s="15"/>
      <c r="B1883" s="15"/>
      <c r="C1883" s="15"/>
      <c r="D1883" s="15"/>
      <c r="E1883" s="15"/>
      <c r="F1883" s="12"/>
      <c r="G1883" s="12"/>
      <c r="H1883" s="12"/>
      <c r="I1883"/>
    </row>
    <row r="1884" spans="1:9" ht="12.75">
      <c r="A1884" s="15"/>
      <c r="B1884" s="15"/>
      <c r="C1884" s="15"/>
      <c r="D1884" s="15"/>
      <c r="E1884" s="15"/>
      <c r="F1884" s="12"/>
      <c r="G1884" s="12"/>
      <c r="H1884" s="12"/>
      <c r="I1884"/>
    </row>
    <row r="1885" spans="1:9" ht="12.75">
      <c r="A1885" s="15"/>
      <c r="B1885" s="15"/>
      <c r="C1885" s="15"/>
      <c r="D1885" s="15"/>
      <c r="E1885" s="15"/>
      <c r="F1885" s="12"/>
      <c r="G1885" s="12"/>
      <c r="H1885" s="12"/>
      <c r="I1885"/>
    </row>
    <row r="1886" spans="1:9" ht="12.75">
      <c r="A1886" s="15"/>
      <c r="B1886" s="15"/>
      <c r="C1886" s="15"/>
      <c r="D1886" s="15"/>
      <c r="E1886" s="15"/>
      <c r="F1886" s="12"/>
      <c r="G1886" s="12"/>
      <c r="H1886" s="12"/>
      <c r="I1886"/>
    </row>
    <row r="1887" spans="1:9" ht="12.75">
      <c r="A1887" s="15"/>
      <c r="B1887" s="15"/>
      <c r="C1887" s="15"/>
      <c r="D1887" s="15"/>
      <c r="E1887" s="15"/>
      <c r="F1887" s="12"/>
      <c r="G1887" s="12"/>
      <c r="H1887" s="12"/>
      <c r="I1887"/>
    </row>
    <row r="1888" spans="1:9" ht="12.75">
      <c r="A1888" s="15"/>
      <c r="B1888" s="15"/>
      <c r="C1888" s="15"/>
      <c r="D1888" s="15"/>
      <c r="E1888" s="15"/>
      <c r="F1888" s="12"/>
      <c r="G1888" s="12"/>
      <c r="H1888" s="12"/>
      <c r="I1888"/>
    </row>
    <row r="1889" spans="1:9" ht="12.75">
      <c r="A1889" s="15"/>
      <c r="B1889" s="15"/>
      <c r="C1889" s="15"/>
      <c r="D1889" s="15"/>
      <c r="E1889" s="15"/>
      <c r="F1889" s="12"/>
      <c r="G1889" s="12"/>
      <c r="H1889" s="12"/>
      <c r="I1889"/>
    </row>
    <row r="1890" spans="1:9" ht="12.75">
      <c r="A1890" s="15"/>
      <c r="B1890" s="15"/>
      <c r="C1890" s="15"/>
      <c r="D1890" s="15"/>
      <c r="E1890" s="15"/>
      <c r="F1890" s="12"/>
      <c r="G1890" s="12"/>
      <c r="H1890" s="12"/>
      <c r="I1890"/>
    </row>
    <row r="1891" spans="1:9" ht="12.75">
      <c r="A1891" s="15"/>
      <c r="B1891" s="15"/>
      <c r="C1891" s="15"/>
      <c r="D1891" s="15"/>
      <c r="E1891" s="15"/>
      <c r="F1891" s="12"/>
      <c r="G1891" s="12"/>
      <c r="H1891" s="12"/>
      <c r="I1891"/>
    </row>
    <row r="1892" spans="1:9" ht="12.75">
      <c r="A1892" s="15"/>
      <c r="B1892" s="15"/>
      <c r="C1892" s="15"/>
      <c r="D1892" s="15"/>
      <c r="E1892" s="15"/>
      <c r="F1892" s="12"/>
      <c r="G1892" s="12"/>
      <c r="H1892" s="12"/>
      <c r="I1892"/>
    </row>
    <row r="1893" spans="1:9" ht="12.75">
      <c r="A1893" s="15"/>
      <c r="B1893" s="15"/>
      <c r="C1893" s="15"/>
      <c r="D1893" s="15"/>
      <c r="E1893" s="15"/>
      <c r="F1893" s="12"/>
      <c r="G1893" s="12"/>
      <c r="H1893" s="12"/>
      <c r="I1893"/>
    </row>
    <row r="1894" spans="1:9" ht="12.75">
      <c r="A1894" s="15"/>
      <c r="B1894" s="15"/>
      <c r="C1894" s="15"/>
      <c r="D1894" s="15"/>
      <c r="E1894" s="15"/>
      <c r="F1894" s="12"/>
      <c r="G1894" s="12"/>
      <c r="H1894" s="12"/>
      <c r="I1894"/>
    </row>
    <row r="1895" spans="1:9" ht="12.75">
      <c r="A1895" s="15"/>
      <c r="B1895" s="15"/>
      <c r="C1895" s="15"/>
      <c r="D1895" s="15"/>
      <c r="E1895" s="15"/>
      <c r="F1895" s="12"/>
      <c r="G1895" s="12"/>
      <c r="H1895" s="12"/>
      <c r="I1895"/>
    </row>
    <row r="1896" spans="1:9" ht="12.75">
      <c r="A1896" s="15"/>
      <c r="B1896" s="15"/>
      <c r="C1896" s="15"/>
      <c r="D1896" s="15"/>
      <c r="E1896" s="15"/>
      <c r="F1896" s="12"/>
      <c r="G1896" s="12"/>
      <c r="H1896" s="12"/>
      <c r="I1896"/>
    </row>
    <row r="1897" spans="1:9" ht="12.75">
      <c r="A1897" s="15"/>
      <c r="B1897" s="15"/>
      <c r="C1897" s="15"/>
      <c r="D1897" s="15"/>
      <c r="E1897" s="15"/>
      <c r="F1897" s="12"/>
      <c r="G1897" s="12"/>
      <c r="H1897" s="12"/>
      <c r="I1897"/>
    </row>
    <row r="1898" spans="1:9" ht="12.75">
      <c r="A1898" s="15"/>
      <c r="B1898" s="15"/>
      <c r="C1898" s="15"/>
      <c r="D1898" s="15"/>
      <c r="E1898" s="15"/>
      <c r="F1898" s="12"/>
      <c r="G1898" s="12"/>
      <c r="H1898" s="12"/>
      <c r="I1898"/>
    </row>
    <row r="1899" spans="1:9" ht="12.75">
      <c r="A1899" s="15"/>
      <c r="B1899" s="15"/>
      <c r="C1899" s="15"/>
      <c r="D1899" s="15"/>
      <c r="E1899" s="15"/>
      <c r="F1899" s="12"/>
      <c r="G1899" s="12"/>
      <c r="H1899" s="12"/>
      <c r="I1899"/>
    </row>
    <row r="1900" spans="1:9" ht="12.75">
      <c r="A1900" s="15"/>
      <c r="B1900" s="15"/>
      <c r="C1900" s="15"/>
      <c r="D1900" s="15"/>
      <c r="E1900" s="15"/>
      <c r="F1900" s="12"/>
      <c r="G1900" s="12"/>
      <c r="H1900" s="12"/>
      <c r="I1900"/>
    </row>
    <row r="1901" spans="1:9" ht="12.75">
      <c r="A1901" s="15"/>
      <c r="B1901" s="15"/>
      <c r="C1901" s="15"/>
      <c r="D1901" s="15"/>
      <c r="E1901" s="15"/>
      <c r="F1901" s="12"/>
      <c r="G1901" s="12"/>
      <c r="H1901" s="12"/>
      <c r="I1901"/>
    </row>
    <row r="1902" spans="1:9" ht="12.75">
      <c r="A1902" s="15"/>
      <c r="B1902" s="15"/>
      <c r="C1902" s="15"/>
      <c r="D1902" s="15"/>
      <c r="E1902" s="15"/>
      <c r="F1902" s="12"/>
      <c r="G1902" s="12"/>
      <c r="H1902" s="12"/>
      <c r="I1902"/>
    </row>
    <row r="1903" spans="1:9" ht="12.75">
      <c r="A1903" s="15"/>
      <c r="B1903" s="15"/>
      <c r="C1903" s="15"/>
      <c r="D1903" s="15"/>
      <c r="E1903" s="15"/>
      <c r="F1903" s="12"/>
      <c r="G1903" s="12"/>
      <c r="H1903" s="12"/>
      <c r="I1903"/>
    </row>
    <row r="1904" spans="1:9" ht="12.75">
      <c r="A1904" s="15"/>
      <c r="B1904" s="15"/>
      <c r="C1904" s="15"/>
      <c r="D1904" s="15"/>
      <c r="E1904" s="15"/>
      <c r="F1904" s="12"/>
      <c r="G1904" s="12"/>
      <c r="H1904" s="12"/>
      <c r="I1904"/>
    </row>
    <row r="1905" spans="1:9" ht="12.75">
      <c r="A1905" s="15"/>
      <c r="B1905" s="15"/>
      <c r="C1905" s="15"/>
      <c r="D1905" s="15"/>
      <c r="E1905" s="15"/>
      <c r="F1905" s="12"/>
      <c r="G1905" s="12"/>
      <c r="H1905" s="12"/>
      <c r="I1905"/>
    </row>
    <row r="1906" spans="1:9" ht="12.75">
      <c r="A1906" s="15"/>
      <c r="B1906" s="15"/>
      <c r="C1906" s="15"/>
      <c r="D1906" s="15"/>
      <c r="E1906" s="15"/>
      <c r="F1906" s="12"/>
      <c r="G1906" s="12"/>
      <c r="H1906" s="12"/>
      <c r="I1906"/>
    </row>
    <row r="1907" spans="1:9" ht="12.75">
      <c r="A1907" s="15"/>
      <c r="B1907" s="15"/>
      <c r="C1907" s="15"/>
      <c r="D1907" s="15"/>
      <c r="E1907" s="15"/>
      <c r="F1907" s="12"/>
      <c r="G1907" s="12"/>
      <c r="H1907" s="12"/>
      <c r="I1907"/>
    </row>
    <row r="1908" spans="1:9" ht="12.75">
      <c r="A1908" s="15"/>
      <c r="B1908" s="15"/>
      <c r="C1908" s="15"/>
      <c r="D1908" s="15"/>
      <c r="E1908" s="15"/>
      <c r="F1908" s="12"/>
      <c r="G1908" s="12"/>
      <c r="H1908" s="12"/>
      <c r="I1908"/>
    </row>
    <row r="1909" spans="1:9" ht="12.75">
      <c r="A1909" s="15"/>
      <c r="B1909" s="15"/>
      <c r="C1909" s="15"/>
      <c r="D1909" s="15"/>
      <c r="E1909" s="15"/>
      <c r="F1909" s="12"/>
      <c r="G1909" s="12"/>
      <c r="H1909" s="12"/>
      <c r="I1909"/>
    </row>
    <row r="1910" spans="1:9" ht="12.75">
      <c r="A1910" s="15"/>
      <c r="B1910" s="15"/>
      <c r="C1910" s="15"/>
      <c r="D1910" s="15"/>
      <c r="E1910" s="15"/>
      <c r="F1910" s="12"/>
      <c r="G1910" s="12"/>
      <c r="H1910" s="12"/>
      <c r="I1910"/>
    </row>
    <row r="1911" spans="1:9" ht="12.75">
      <c r="A1911" s="15"/>
      <c r="B1911" s="15"/>
      <c r="C1911" s="15"/>
      <c r="D1911" s="15"/>
      <c r="E1911" s="15"/>
      <c r="F1911" s="12"/>
      <c r="G1911" s="12"/>
      <c r="H1911" s="12"/>
      <c r="I1911"/>
    </row>
    <row r="1912" spans="1:9" ht="12.75">
      <c r="A1912" s="15"/>
      <c r="B1912" s="15"/>
      <c r="C1912" s="15"/>
      <c r="D1912" s="15"/>
      <c r="E1912" s="15"/>
      <c r="F1912" s="12"/>
      <c r="G1912" s="12"/>
      <c r="H1912" s="12"/>
      <c r="I1912"/>
    </row>
    <row r="1913" spans="1:9" ht="12.75">
      <c r="A1913" s="15"/>
      <c r="B1913" s="15"/>
      <c r="C1913" s="15"/>
      <c r="D1913" s="15"/>
      <c r="E1913" s="15"/>
      <c r="F1913" s="12"/>
      <c r="G1913" s="12"/>
      <c r="H1913" s="12"/>
      <c r="I1913"/>
    </row>
    <row r="1914" spans="1:9" ht="12.75">
      <c r="A1914" s="15"/>
      <c r="B1914" s="15"/>
      <c r="C1914" s="15"/>
      <c r="D1914" s="15"/>
      <c r="E1914" s="15"/>
      <c r="F1914" s="12"/>
      <c r="G1914" s="12"/>
      <c r="H1914" s="12"/>
      <c r="I1914"/>
    </row>
    <row r="1915" spans="1:9" ht="12.75">
      <c r="A1915" s="15"/>
      <c r="B1915" s="15"/>
      <c r="C1915" s="15"/>
      <c r="D1915" s="15"/>
      <c r="E1915" s="15"/>
      <c r="F1915" s="12"/>
      <c r="G1915" s="12"/>
      <c r="H1915" s="12"/>
      <c r="I1915"/>
    </row>
    <row r="1916" spans="1:9" ht="12.75">
      <c r="A1916" s="15"/>
      <c r="B1916" s="15"/>
      <c r="C1916" s="15"/>
      <c r="D1916" s="15"/>
      <c r="E1916" s="15"/>
      <c r="F1916" s="12"/>
      <c r="G1916" s="12"/>
      <c r="H1916" s="12"/>
      <c r="I1916"/>
    </row>
    <row r="1917" spans="1:9" ht="12.75">
      <c r="A1917" s="15"/>
      <c r="B1917" s="15"/>
      <c r="C1917" s="15"/>
      <c r="D1917" s="15"/>
      <c r="E1917" s="15"/>
      <c r="F1917" s="12"/>
      <c r="G1917" s="12"/>
      <c r="H1917" s="12"/>
      <c r="I1917"/>
    </row>
    <row r="1918" spans="1:9" ht="12.75">
      <c r="A1918" s="15"/>
      <c r="B1918" s="15"/>
      <c r="C1918" s="15"/>
      <c r="D1918" s="15"/>
      <c r="E1918" s="15"/>
      <c r="F1918" s="12"/>
      <c r="G1918" s="12"/>
      <c r="H1918" s="12"/>
      <c r="I1918"/>
    </row>
    <row r="1919" spans="1:9" ht="12.75">
      <c r="A1919" s="15"/>
      <c r="B1919" s="15"/>
      <c r="C1919" s="15"/>
      <c r="D1919" s="15"/>
      <c r="E1919" s="15"/>
      <c r="F1919" s="12"/>
      <c r="G1919" s="12"/>
      <c r="H1919" s="12"/>
      <c r="I1919"/>
    </row>
    <row r="1920" spans="1:9" ht="12.75">
      <c r="A1920" s="15"/>
      <c r="B1920" s="15"/>
      <c r="C1920" s="15"/>
      <c r="D1920" s="15"/>
      <c r="E1920" s="15"/>
      <c r="F1920" s="12"/>
      <c r="G1920" s="12"/>
      <c r="H1920" s="12"/>
      <c r="I1920"/>
    </row>
    <row r="1921" spans="1:9" ht="12.75">
      <c r="A1921" s="15"/>
      <c r="B1921" s="15"/>
      <c r="C1921" s="15"/>
      <c r="D1921" s="15"/>
      <c r="E1921" s="15"/>
      <c r="F1921" s="12"/>
      <c r="G1921" s="12"/>
      <c r="H1921" s="12"/>
      <c r="I1921"/>
    </row>
    <row r="1922" spans="1:9" ht="12.75">
      <c r="A1922" s="15"/>
      <c r="B1922" s="15"/>
      <c r="C1922" s="15"/>
      <c r="D1922" s="15"/>
      <c r="E1922" s="15"/>
      <c r="F1922" s="12"/>
      <c r="G1922" s="12"/>
      <c r="H1922" s="12"/>
      <c r="I1922"/>
    </row>
    <row r="1923" spans="1:9" ht="12.75">
      <c r="A1923" s="15"/>
      <c r="B1923" s="15"/>
      <c r="C1923" s="15"/>
      <c r="D1923" s="15"/>
      <c r="E1923" s="15"/>
      <c r="F1923" s="12"/>
      <c r="G1923" s="12"/>
      <c r="H1923" s="12"/>
      <c r="I1923"/>
    </row>
    <row r="1924" spans="1:9" ht="12.75">
      <c r="A1924" s="15"/>
      <c r="B1924" s="15"/>
      <c r="C1924" s="15"/>
      <c r="D1924" s="15"/>
      <c r="E1924" s="15"/>
      <c r="F1924" s="12"/>
      <c r="G1924" s="12"/>
      <c r="H1924" s="12"/>
      <c r="I1924"/>
    </row>
    <row r="1925" spans="1:9" ht="12.75">
      <c r="A1925" s="15"/>
      <c r="B1925" s="15"/>
      <c r="C1925" s="15"/>
      <c r="D1925" s="15"/>
      <c r="E1925" s="15"/>
      <c r="F1925" s="12"/>
      <c r="G1925" s="12"/>
      <c r="H1925" s="12"/>
      <c r="I1925"/>
    </row>
    <row r="1926" spans="1:9" ht="12.75">
      <c r="A1926" s="15"/>
      <c r="B1926" s="15"/>
      <c r="C1926" s="15"/>
      <c r="D1926" s="15"/>
      <c r="E1926" s="15"/>
      <c r="F1926" s="12"/>
      <c r="G1926" s="12"/>
      <c r="H1926" s="12"/>
      <c r="I1926"/>
    </row>
    <row r="1927" spans="1:9" ht="12.75">
      <c r="A1927" s="15"/>
      <c r="B1927" s="15"/>
      <c r="C1927" s="15"/>
      <c r="D1927" s="15"/>
      <c r="E1927" s="15"/>
      <c r="F1927" s="12"/>
      <c r="G1927" s="12"/>
      <c r="H1927" s="12"/>
      <c r="I1927"/>
    </row>
    <row r="1928" spans="1:9" ht="12.75">
      <c r="A1928" s="15"/>
      <c r="B1928" s="15"/>
      <c r="C1928" s="15"/>
      <c r="D1928" s="15"/>
      <c r="E1928" s="15"/>
      <c r="F1928" s="12"/>
      <c r="G1928" s="12"/>
      <c r="H1928" s="12"/>
      <c r="I1928"/>
    </row>
    <row r="1929" spans="1:9" ht="12.75">
      <c r="A1929" s="15"/>
      <c r="B1929" s="15"/>
      <c r="C1929" s="15"/>
      <c r="D1929" s="15"/>
      <c r="E1929" s="15"/>
      <c r="F1929" s="12"/>
      <c r="G1929" s="12"/>
      <c r="H1929" s="12"/>
      <c r="I1929"/>
    </row>
    <row r="1930" spans="1:9" ht="12.75">
      <c r="A1930" s="15"/>
      <c r="B1930" s="15"/>
      <c r="C1930" s="15"/>
      <c r="D1930" s="15"/>
      <c r="E1930" s="15"/>
      <c r="F1930" s="12"/>
      <c r="G1930" s="12"/>
      <c r="H1930" s="12"/>
      <c r="I1930"/>
    </row>
    <row r="1931" spans="1:9" ht="12.75">
      <c r="A1931" s="15"/>
      <c r="B1931" s="15"/>
      <c r="C1931" s="15"/>
      <c r="D1931" s="15"/>
      <c r="E1931" s="15"/>
      <c r="F1931" s="12"/>
      <c r="G1931" s="12"/>
      <c r="H1931" s="12"/>
      <c r="I1931"/>
    </row>
    <row r="1932" spans="1:9" ht="12.75">
      <c r="A1932" s="15"/>
      <c r="B1932" s="15"/>
      <c r="C1932" s="15"/>
      <c r="D1932" s="15"/>
      <c r="E1932" s="15"/>
      <c r="F1932" s="12"/>
      <c r="G1932" s="12"/>
      <c r="H1932" s="12"/>
      <c r="I1932"/>
    </row>
    <row r="1933" spans="1:9" ht="12.75">
      <c r="A1933" s="15"/>
      <c r="B1933" s="15"/>
      <c r="C1933" s="15"/>
      <c r="D1933" s="15"/>
      <c r="E1933" s="15"/>
      <c r="F1933" s="12"/>
      <c r="G1933" s="12"/>
      <c r="H1933" s="12"/>
      <c r="I1933"/>
    </row>
    <row r="1934" spans="1:9" ht="12.75">
      <c r="A1934" s="15"/>
      <c r="B1934" s="15"/>
      <c r="C1934" s="15"/>
      <c r="D1934" s="15"/>
      <c r="E1934" s="15"/>
      <c r="F1934" s="12"/>
      <c r="G1934" s="12"/>
      <c r="H1934" s="12"/>
      <c r="I1934"/>
    </row>
    <row r="1935" spans="1:9" ht="12.75">
      <c r="A1935" s="15"/>
      <c r="B1935" s="15"/>
      <c r="C1935" s="15"/>
      <c r="D1935" s="15"/>
      <c r="E1935" s="15"/>
      <c r="F1935" s="12"/>
      <c r="G1935" s="12"/>
      <c r="H1935" s="12"/>
      <c r="I1935"/>
    </row>
    <row r="1936" spans="1:9" ht="12.75">
      <c r="A1936" s="15"/>
      <c r="B1936" s="15"/>
      <c r="C1936" s="15"/>
      <c r="D1936" s="15"/>
      <c r="E1936" s="15"/>
      <c r="F1936" s="12"/>
      <c r="G1936" s="12"/>
      <c r="H1936" s="12"/>
      <c r="I1936"/>
    </row>
    <row r="1937" spans="1:9" ht="12.75">
      <c r="A1937" s="15"/>
      <c r="B1937" s="15"/>
      <c r="C1937" s="15"/>
      <c r="D1937" s="15"/>
      <c r="E1937" s="15"/>
      <c r="F1937" s="12"/>
      <c r="G1937" s="12"/>
      <c r="H1937" s="12"/>
      <c r="I1937"/>
    </row>
    <row r="1938" spans="1:9" ht="12.75">
      <c r="A1938" s="15"/>
      <c r="B1938" s="15"/>
      <c r="C1938" s="15"/>
      <c r="D1938" s="15"/>
      <c r="E1938" s="15"/>
      <c r="F1938" s="12"/>
      <c r="G1938" s="12"/>
      <c r="H1938" s="12"/>
      <c r="I1938"/>
    </row>
    <row r="1939" spans="1:9" ht="12.75">
      <c r="A1939" s="15"/>
      <c r="B1939" s="15"/>
      <c r="C1939" s="15"/>
      <c r="D1939" s="15"/>
      <c r="E1939" s="15"/>
      <c r="F1939" s="12"/>
      <c r="G1939" s="12"/>
      <c r="H1939" s="12"/>
      <c r="I1939"/>
    </row>
    <row r="1940" spans="1:9" ht="12.75">
      <c r="A1940" s="15"/>
      <c r="B1940" s="15"/>
      <c r="C1940" s="15"/>
      <c r="D1940" s="15"/>
      <c r="E1940" s="15"/>
      <c r="F1940" s="12"/>
      <c r="G1940" s="12"/>
      <c r="H1940" s="12"/>
      <c r="I1940"/>
    </row>
    <row r="1941" spans="1:9" ht="12.75">
      <c r="A1941" s="15"/>
      <c r="B1941" s="15"/>
      <c r="C1941" s="15"/>
      <c r="D1941" s="15"/>
      <c r="E1941" s="15"/>
      <c r="F1941" s="12"/>
      <c r="G1941" s="12"/>
      <c r="H1941" s="12"/>
      <c r="I1941"/>
    </row>
    <row r="1942" spans="1:9" ht="12.75">
      <c r="A1942" s="15"/>
      <c r="B1942" s="15"/>
      <c r="C1942" s="15"/>
      <c r="D1942" s="15"/>
      <c r="E1942" s="15"/>
      <c r="F1942" s="12"/>
      <c r="G1942" s="12"/>
      <c r="H1942" s="12"/>
      <c r="I1942"/>
    </row>
    <row r="1943" spans="1:9" ht="12.75">
      <c r="A1943" s="15"/>
      <c r="B1943" s="15"/>
      <c r="C1943" s="15"/>
      <c r="D1943" s="15"/>
      <c r="E1943" s="15"/>
      <c r="F1943" s="12"/>
      <c r="G1943" s="12"/>
      <c r="H1943" s="12"/>
      <c r="I1943"/>
    </row>
    <row r="1944" spans="1:9" ht="12.75">
      <c r="A1944" s="15"/>
      <c r="B1944" s="15"/>
      <c r="C1944" s="15"/>
      <c r="D1944" s="15"/>
      <c r="E1944" s="15"/>
      <c r="F1944" s="12"/>
      <c r="G1944" s="12"/>
      <c r="H1944" s="12"/>
      <c r="I1944"/>
    </row>
    <row r="1945" spans="1:9" ht="12.75">
      <c r="A1945" s="15"/>
      <c r="B1945" s="15"/>
      <c r="C1945" s="15"/>
      <c r="D1945" s="15"/>
      <c r="E1945" s="15"/>
      <c r="F1945" s="12"/>
      <c r="G1945" s="12"/>
      <c r="H1945" s="12"/>
      <c r="I1945"/>
    </row>
    <row r="1946" spans="1:9" ht="12.75">
      <c r="A1946" s="15"/>
      <c r="B1946" s="15"/>
      <c r="C1946" s="15"/>
      <c r="D1946" s="15"/>
      <c r="E1946" s="15"/>
      <c r="F1946" s="12"/>
      <c r="G1946" s="12"/>
      <c r="H1946" s="12"/>
      <c r="I1946"/>
    </row>
    <row r="1947" spans="1:9" ht="12.75">
      <c r="A1947" s="15"/>
      <c r="B1947" s="15"/>
      <c r="C1947" s="15"/>
      <c r="D1947" s="15"/>
      <c r="E1947" s="15"/>
      <c r="F1947" s="12"/>
      <c r="G1947" s="12"/>
      <c r="H1947" s="12"/>
      <c r="I1947"/>
    </row>
    <row r="1948" spans="1:9" ht="12.75">
      <c r="A1948" s="15"/>
      <c r="B1948" s="15"/>
      <c r="C1948" s="15"/>
      <c r="D1948" s="15"/>
      <c r="E1948" s="15"/>
      <c r="F1948" s="12"/>
      <c r="G1948" s="12"/>
      <c r="H1948" s="12"/>
      <c r="I1948"/>
    </row>
    <row r="1949" spans="1:9" ht="12.75">
      <c r="A1949" s="15"/>
      <c r="B1949" s="15"/>
      <c r="C1949" s="15"/>
      <c r="D1949" s="15"/>
      <c r="E1949" s="15"/>
      <c r="F1949" s="12"/>
      <c r="G1949" s="12"/>
      <c r="H1949" s="12"/>
      <c r="I1949"/>
    </row>
    <row r="1950" spans="1:9" ht="12.75">
      <c r="A1950" s="15"/>
      <c r="B1950" s="15"/>
      <c r="C1950" s="15"/>
      <c r="D1950" s="15"/>
      <c r="E1950" s="15"/>
      <c r="F1950" s="12"/>
      <c r="G1950" s="12"/>
      <c r="H1950" s="12"/>
      <c r="I1950"/>
    </row>
    <row r="1951" spans="1:9" ht="12.75">
      <c r="A1951" s="15"/>
      <c r="B1951" s="15"/>
      <c r="C1951" s="15"/>
      <c r="D1951" s="15"/>
      <c r="E1951" s="15"/>
      <c r="F1951" s="12"/>
      <c r="G1951" s="12"/>
      <c r="H1951" s="12"/>
      <c r="I1951"/>
    </row>
    <row r="1952" spans="1:9" ht="12.75">
      <c r="A1952" s="15"/>
      <c r="B1952" s="15"/>
      <c r="C1952" s="15"/>
      <c r="D1952" s="15"/>
      <c r="E1952" s="15"/>
      <c r="F1952" s="12"/>
      <c r="G1952" s="12"/>
      <c r="H1952" s="12"/>
      <c r="I1952"/>
    </row>
    <row r="1953" spans="1:9" ht="12.75">
      <c r="A1953" s="15"/>
      <c r="B1953" s="15"/>
      <c r="C1953" s="15"/>
      <c r="D1953" s="15"/>
      <c r="E1953" s="15"/>
      <c r="F1953" s="12"/>
      <c r="G1953" s="12"/>
      <c r="H1953" s="12"/>
      <c r="I1953"/>
    </row>
    <row r="1954" spans="1:9" ht="12.75">
      <c r="A1954" s="15"/>
      <c r="B1954" s="15"/>
      <c r="C1954" s="15"/>
      <c r="D1954" s="15"/>
      <c r="E1954" s="15"/>
      <c r="F1954" s="12"/>
      <c r="G1954" s="12"/>
      <c r="H1954" s="12"/>
      <c r="I1954"/>
    </row>
    <row r="1955" spans="1:9" ht="12.75">
      <c r="A1955" s="15"/>
      <c r="B1955" s="15"/>
      <c r="C1955" s="15"/>
      <c r="D1955" s="15"/>
      <c r="E1955" s="15"/>
      <c r="F1955" s="12"/>
      <c r="G1955" s="12"/>
      <c r="H1955" s="12"/>
      <c r="I1955"/>
    </row>
    <row r="1956" spans="1:9" ht="12.75">
      <c r="A1956" s="15"/>
      <c r="B1956" s="15"/>
      <c r="C1956" s="15"/>
      <c r="D1956" s="15"/>
      <c r="E1956" s="15"/>
      <c r="F1956" s="12"/>
      <c r="G1956" s="12"/>
      <c r="H1956" s="12"/>
      <c r="I1956"/>
    </row>
    <row r="1957" spans="1:9" ht="12.75">
      <c r="A1957" s="15"/>
      <c r="B1957" s="15"/>
      <c r="C1957" s="15"/>
      <c r="D1957" s="15"/>
      <c r="E1957" s="15"/>
      <c r="F1957" s="12"/>
      <c r="G1957" s="12"/>
      <c r="H1957" s="12"/>
      <c r="I1957"/>
    </row>
    <row r="1958" spans="1:9" ht="12.75">
      <c r="A1958" s="15"/>
      <c r="B1958" s="15"/>
      <c r="C1958" s="15"/>
      <c r="D1958" s="15"/>
      <c r="E1958" s="15"/>
      <c r="F1958" s="12"/>
      <c r="G1958" s="12"/>
      <c r="H1958" s="12"/>
      <c r="I1958"/>
    </row>
    <row r="1959" spans="1:9" ht="12.75">
      <c r="A1959" s="15"/>
      <c r="B1959" s="15"/>
      <c r="C1959" s="15"/>
      <c r="D1959" s="15"/>
      <c r="E1959" s="15"/>
      <c r="F1959" s="12"/>
      <c r="G1959" s="12"/>
      <c r="H1959" s="12"/>
      <c r="I1959"/>
    </row>
    <row r="1960" spans="1:9" ht="12.75">
      <c r="A1960" s="15"/>
      <c r="B1960" s="15"/>
      <c r="C1960" s="15"/>
      <c r="D1960" s="15"/>
      <c r="E1960" s="15"/>
      <c r="F1960" s="12"/>
      <c r="G1960" s="12"/>
      <c r="H1960" s="12"/>
      <c r="I1960"/>
    </row>
    <row r="1961" spans="1:9" ht="12.75">
      <c r="A1961" s="15"/>
      <c r="B1961" s="15"/>
      <c r="C1961" s="15"/>
      <c r="D1961" s="15"/>
      <c r="E1961" s="15"/>
      <c r="F1961" s="12"/>
      <c r="G1961" s="12"/>
      <c r="H1961" s="12"/>
      <c r="I1961"/>
    </row>
    <row r="1962" spans="1:9" ht="12.75">
      <c r="A1962" s="15"/>
      <c r="B1962" s="15"/>
      <c r="C1962" s="15"/>
      <c r="D1962" s="15"/>
      <c r="E1962" s="15"/>
      <c r="F1962" s="12"/>
      <c r="G1962" s="12"/>
      <c r="H1962" s="12"/>
      <c r="I1962"/>
    </row>
    <row r="1963" spans="1:9" ht="12.75">
      <c r="A1963" s="15"/>
      <c r="B1963" s="15"/>
      <c r="C1963" s="15"/>
      <c r="D1963" s="15"/>
      <c r="E1963" s="15"/>
      <c r="F1963" s="12"/>
      <c r="G1963" s="12"/>
      <c r="H1963" s="12"/>
      <c r="I1963"/>
    </row>
    <row r="1964" spans="1:9" ht="12.75">
      <c r="A1964" s="15"/>
      <c r="B1964" s="15"/>
      <c r="C1964" s="15"/>
      <c r="D1964" s="15"/>
      <c r="E1964" s="15"/>
      <c r="F1964" s="12"/>
      <c r="G1964" s="12"/>
      <c r="H1964" s="12"/>
      <c r="I1964"/>
    </row>
    <row r="1965" spans="1:9" ht="12.75">
      <c r="A1965" s="15"/>
      <c r="B1965" s="15"/>
      <c r="C1965" s="15"/>
      <c r="D1965" s="15"/>
      <c r="E1965" s="15"/>
      <c r="F1965" s="12"/>
      <c r="G1965" s="12"/>
      <c r="H1965" s="12"/>
      <c r="I1965"/>
    </row>
    <row r="1966" spans="1:9" ht="12.75">
      <c r="A1966" s="15"/>
      <c r="B1966" s="15"/>
      <c r="C1966" s="15"/>
      <c r="D1966" s="15"/>
      <c r="E1966" s="15"/>
      <c r="F1966" s="12"/>
      <c r="G1966" s="12"/>
      <c r="H1966" s="12"/>
      <c r="I1966"/>
    </row>
    <row r="1967" spans="1:9" ht="12.75">
      <c r="A1967" s="15"/>
      <c r="B1967" s="15"/>
      <c r="C1967" s="15"/>
      <c r="D1967" s="15"/>
      <c r="E1967" s="15"/>
      <c r="F1967" s="12"/>
      <c r="G1967" s="12"/>
      <c r="H1967" s="12"/>
      <c r="I1967"/>
    </row>
    <row r="1968" spans="1:9" ht="12.75">
      <c r="A1968" s="15"/>
      <c r="B1968" s="15"/>
      <c r="C1968" s="15"/>
      <c r="D1968" s="15"/>
      <c r="E1968" s="15"/>
      <c r="F1968" s="12"/>
      <c r="G1968" s="12"/>
      <c r="H1968" s="12"/>
      <c r="I1968"/>
    </row>
    <row r="1969" spans="1:9" ht="12.75">
      <c r="A1969" s="15"/>
      <c r="B1969" s="15"/>
      <c r="C1969" s="15"/>
      <c r="D1969" s="15"/>
      <c r="E1969" s="15"/>
      <c r="F1969" s="12"/>
      <c r="G1969" s="12"/>
      <c r="H1969" s="12"/>
      <c r="I1969"/>
    </row>
    <row r="1970" spans="1:9" ht="12.75">
      <c r="A1970" s="15"/>
      <c r="B1970" s="15"/>
      <c r="C1970" s="15"/>
      <c r="D1970" s="15"/>
      <c r="E1970" s="15"/>
      <c r="F1970" s="12"/>
      <c r="G1970" s="12"/>
      <c r="H1970" s="12"/>
      <c r="I1970"/>
    </row>
    <row r="1971" spans="1:9" ht="12.75">
      <c r="A1971" s="15"/>
      <c r="B1971" s="15"/>
      <c r="C1971" s="15"/>
      <c r="D1971" s="15"/>
      <c r="E1971" s="15"/>
      <c r="F1971" s="12"/>
      <c r="G1971" s="12"/>
      <c r="H1971" s="12"/>
      <c r="I1971"/>
    </row>
    <row r="1972" spans="1:9" ht="12.75">
      <c r="A1972" s="15"/>
      <c r="B1972" s="15"/>
      <c r="C1972" s="15"/>
      <c r="D1972" s="15"/>
      <c r="E1972" s="15"/>
      <c r="F1972" s="12"/>
      <c r="G1972" s="12"/>
      <c r="H1972" s="12"/>
      <c r="I1972"/>
    </row>
    <row r="1973" spans="1:9" ht="12.75">
      <c r="A1973" s="15"/>
      <c r="B1973" s="15"/>
      <c r="C1973" s="15"/>
      <c r="D1973" s="15"/>
      <c r="E1973" s="15"/>
      <c r="F1973" s="12"/>
      <c r="G1973" s="12"/>
      <c r="H1973" s="12"/>
      <c r="I1973"/>
    </row>
    <row r="1974" spans="1:9" ht="12.75">
      <c r="A1974" s="15"/>
      <c r="B1974" s="15"/>
      <c r="C1974" s="15"/>
      <c r="D1974" s="15"/>
      <c r="E1974" s="15"/>
      <c r="F1974" s="12"/>
      <c r="G1974" s="12"/>
      <c r="H1974" s="12"/>
      <c r="I1974"/>
    </row>
    <row r="1975" spans="1:9" ht="12.75">
      <c r="A1975" s="15"/>
      <c r="B1975" s="15"/>
      <c r="C1975" s="15"/>
      <c r="D1975" s="15"/>
      <c r="E1975" s="15"/>
      <c r="F1975" s="12"/>
      <c r="G1975" s="12"/>
      <c r="H1975" s="12"/>
      <c r="I1975"/>
    </row>
    <row r="1976" spans="1:9" ht="12.75">
      <c r="A1976" s="15"/>
      <c r="B1976" s="15"/>
      <c r="C1976" s="15"/>
      <c r="D1976" s="15"/>
      <c r="E1976" s="15"/>
      <c r="F1976" s="12"/>
      <c r="G1976" s="12"/>
      <c r="H1976" s="12"/>
      <c r="I1976"/>
    </row>
    <row r="1977" spans="1:9" ht="12.75">
      <c r="A1977" s="15"/>
      <c r="B1977" s="15"/>
      <c r="C1977" s="15"/>
      <c r="D1977" s="15"/>
      <c r="E1977" s="15"/>
      <c r="F1977" s="12"/>
      <c r="G1977" s="12"/>
      <c r="H1977" s="12"/>
      <c r="I1977"/>
    </row>
    <row r="1978" spans="1:9" ht="12.75">
      <c r="A1978" s="15"/>
      <c r="B1978" s="15"/>
      <c r="C1978" s="15"/>
      <c r="D1978" s="15"/>
      <c r="E1978" s="15"/>
      <c r="F1978" s="12"/>
      <c r="G1978" s="12"/>
      <c r="H1978" s="12"/>
      <c r="I1978"/>
    </row>
    <row r="1979" spans="1:9" ht="12.75">
      <c r="A1979" s="15"/>
      <c r="B1979" s="15"/>
      <c r="C1979" s="15"/>
      <c r="D1979" s="15"/>
      <c r="E1979" s="15"/>
      <c r="F1979" s="12"/>
      <c r="G1979" s="12"/>
      <c r="H1979" s="12"/>
      <c r="I1979"/>
    </row>
    <row r="1980" spans="1:9" ht="12.75">
      <c r="A1980" s="15"/>
      <c r="B1980" s="15"/>
      <c r="C1980" s="15"/>
      <c r="D1980" s="15"/>
      <c r="E1980" s="15"/>
      <c r="F1980" s="12"/>
      <c r="G1980" s="12"/>
      <c r="H1980" s="12"/>
      <c r="I1980"/>
    </row>
    <row r="1981" spans="1:9" ht="12.75">
      <c r="A1981" s="15"/>
      <c r="B1981" s="15"/>
      <c r="C1981" s="15"/>
      <c r="D1981" s="15"/>
      <c r="E1981" s="15"/>
      <c r="F1981" s="12"/>
      <c r="G1981" s="12"/>
      <c r="H1981" s="12"/>
      <c r="I1981"/>
    </row>
    <row r="1982" spans="1:9" ht="12.75">
      <c r="A1982" s="15"/>
      <c r="B1982" s="15"/>
      <c r="C1982" s="15"/>
      <c r="D1982" s="15"/>
      <c r="E1982" s="15"/>
      <c r="F1982" s="12"/>
      <c r="G1982" s="12"/>
      <c r="H1982" s="12"/>
      <c r="I1982"/>
    </row>
    <row r="1983" spans="1:9" ht="12.75">
      <c r="A1983" s="15"/>
      <c r="B1983" s="15"/>
      <c r="C1983" s="15"/>
      <c r="D1983" s="15"/>
      <c r="E1983" s="15"/>
      <c r="F1983" s="12"/>
      <c r="G1983" s="12"/>
      <c r="H1983" s="12"/>
      <c r="I1983"/>
    </row>
    <row r="1984" spans="1:9" ht="12.75">
      <c r="A1984" s="15"/>
      <c r="B1984" s="15"/>
      <c r="C1984" s="15"/>
      <c r="D1984" s="15"/>
      <c r="E1984" s="15"/>
      <c r="F1984" s="12"/>
      <c r="G1984" s="12"/>
      <c r="H1984" s="12"/>
      <c r="I1984"/>
    </row>
    <row r="1985" spans="1:9" ht="12.75">
      <c r="A1985" s="15"/>
      <c r="B1985" s="15"/>
      <c r="C1985" s="15"/>
      <c r="D1985" s="15"/>
      <c r="E1985" s="15"/>
      <c r="F1985" s="12"/>
      <c r="G1985" s="12"/>
      <c r="H1985" s="12"/>
      <c r="I1985"/>
    </row>
    <row r="1986" spans="1:9" ht="12.75">
      <c r="A1986" s="15"/>
      <c r="B1986" s="15"/>
      <c r="C1986" s="15"/>
      <c r="D1986" s="15"/>
      <c r="E1986" s="15"/>
      <c r="F1986" s="12"/>
      <c r="G1986" s="12"/>
      <c r="H1986" s="12"/>
      <c r="I1986"/>
    </row>
    <row r="1987" spans="1:9" ht="12.75">
      <c r="A1987" s="15"/>
      <c r="B1987" s="15"/>
      <c r="C1987" s="15"/>
      <c r="D1987" s="15"/>
      <c r="E1987" s="15"/>
      <c r="F1987" s="12"/>
      <c r="G1987" s="12"/>
      <c r="H1987" s="12"/>
      <c r="I1987"/>
    </row>
    <row r="1988" spans="1:9" ht="12.75">
      <c r="A1988" s="15"/>
      <c r="B1988" s="15"/>
      <c r="C1988" s="15"/>
      <c r="D1988" s="15"/>
      <c r="E1988" s="15"/>
      <c r="F1988" s="12"/>
      <c r="G1988" s="12"/>
      <c r="H1988" s="12"/>
      <c r="I1988"/>
    </row>
    <row r="1989" spans="1:9" ht="12.75">
      <c r="A1989" s="15"/>
      <c r="B1989" s="15"/>
      <c r="C1989" s="15"/>
      <c r="D1989" s="15"/>
      <c r="E1989" s="15"/>
      <c r="F1989" s="12"/>
      <c r="G1989" s="12"/>
      <c r="H1989" s="12"/>
      <c r="I1989"/>
    </row>
    <row r="1990" spans="1:9" ht="12.75">
      <c r="A1990" s="15"/>
      <c r="B1990" s="15"/>
      <c r="C1990" s="15"/>
      <c r="D1990" s="15"/>
      <c r="E1990" s="15"/>
      <c r="F1990" s="12"/>
      <c r="G1990" s="12"/>
      <c r="H1990" s="12"/>
      <c r="I1990"/>
    </row>
    <row r="1991" spans="1:9" ht="12.75">
      <c r="A1991" s="15"/>
      <c r="B1991" s="15"/>
      <c r="C1991" s="15"/>
      <c r="D1991" s="15"/>
      <c r="E1991" s="15"/>
      <c r="F1991" s="12"/>
      <c r="G1991" s="12"/>
      <c r="H1991" s="12"/>
      <c r="I1991"/>
    </row>
    <row r="1992" spans="1:9" ht="12.75">
      <c r="A1992" s="15"/>
      <c r="B1992" s="15"/>
      <c r="C1992" s="15"/>
      <c r="D1992" s="15"/>
      <c r="E1992" s="15"/>
      <c r="F1992" s="12"/>
      <c r="G1992" s="12"/>
      <c r="H1992" s="12"/>
      <c r="I1992"/>
    </row>
    <row r="1993" spans="1:9" ht="12.75">
      <c r="A1993" s="15"/>
      <c r="B1993" s="15"/>
      <c r="C1993" s="15"/>
      <c r="D1993" s="15"/>
      <c r="E1993" s="15"/>
      <c r="F1993" s="12"/>
      <c r="G1993" s="12"/>
      <c r="H1993" s="12"/>
      <c r="I1993"/>
    </row>
    <row r="1994" spans="1:9" ht="12.75">
      <c r="A1994" s="15"/>
      <c r="B1994" s="15"/>
      <c r="C1994" s="15"/>
      <c r="D1994" s="15"/>
      <c r="E1994" s="15"/>
      <c r="F1994" s="12"/>
      <c r="G1994" s="12"/>
      <c r="H1994" s="12"/>
      <c r="I1994"/>
    </row>
    <row r="1995" spans="1:9" ht="12.75">
      <c r="A1995" s="15"/>
      <c r="B1995" s="15"/>
      <c r="C1995" s="15"/>
      <c r="D1995" s="15"/>
      <c r="E1995" s="15"/>
      <c r="F1995" s="12"/>
      <c r="G1995" s="12"/>
      <c r="H1995" s="12"/>
      <c r="I1995"/>
    </row>
    <row r="1996" spans="1:9" ht="12.75">
      <c r="A1996" s="15"/>
      <c r="B1996" s="15"/>
      <c r="C1996" s="15"/>
      <c r="D1996" s="15"/>
      <c r="E1996" s="15"/>
      <c r="F1996" s="12"/>
      <c r="G1996" s="12"/>
      <c r="H1996" s="12"/>
      <c r="I1996"/>
    </row>
    <row r="1997" spans="1:9" ht="12.75">
      <c r="A1997" s="15"/>
      <c r="B1997" s="15"/>
      <c r="C1997" s="15"/>
      <c r="D1997" s="15"/>
      <c r="E1997" s="15"/>
      <c r="F1997" s="12"/>
      <c r="G1997" s="12"/>
      <c r="H1997" s="12"/>
      <c r="I1997"/>
    </row>
    <row r="1998" spans="1:9" ht="12.75">
      <c r="A1998" s="15"/>
      <c r="B1998" s="15"/>
      <c r="C1998" s="15"/>
      <c r="D1998" s="15"/>
      <c r="E1998" s="15"/>
      <c r="F1998" s="12"/>
      <c r="G1998" s="12"/>
      <c r="H1998" s="12"/>
      <c r="I1998"/>
    </row>
    <row r="1999" spans="1:9" ht="12.75">
      <c r="A1999" s="15"/>
      <c r="B1999" s="15"/>
      <c r="C1999" s="15"/>
      <c r="D1999" s="15"/>
      <c r="E1999" s="15"/>
      <c r="F1999" s="12"/>
      <c r="G1999" s="12"/>
      <c r="H1999" s="12"/>
      <c r="I1999"/>
    </row>
    <row r="2000" spans="1:9" ht="12.75">
      <c r="A2000" s="15"/>
      <c r="B2000" s="15"/>
      <c r="C2000" s="15"/>
      <c r="D2000" s="15"/>
      <c r="E2000" s="15"/>
      <c r="F2000" s="12"/>
      <c r="G2000" s="12"/>
      <c r="H2000" s="12"/>
      <c r="I2000"/>
    </row>
    <row r="2001" spans="1:9" ht="12.75">
      <c r="A2001" s="15"/>
      <c r="B2001" s="15"/>
      <c r="C2001" s="15"/>
      <c r="D2001" s="15"/>
      <c r="E2001" s="15"/>
      <c r="F2001" s="12"/>
      <c r="G2001" s="12"/>
      <c r="H2001" s="12"/>
      <c r="I2001"/>
    </row>
    <row r="2002" spans="1:9" ht="12.75">
      <c r="A2002" s="15"/>
      <c r="B2002" s="15"/>
      <c r="C2002" s="15"/>
      <c r="D2002" s="15"/>
      <c r="E2002" s="15"/>
      <c r="F2002" s="12"/>
      <c r="G2002" s="12"/>
      <c r="H2002" s="12"/>
      <c r="I2002"/>
    </row>
    <row r="2003" spans="1:9" ht="12.75">
      <c r="A2003" s="15"/>
      <c r="B2003" s="15"/>
      <c r="C2003" s="15"/>
      <c r="D2003" s="15"/>
      <c r="E2003" s="15"/>
      <c r="F2003" s="12"/>
      <c r="G2003" s="12"/>
      <c r="H2003" s="12"/>
      <c r="I2003"/>
    </row>
    <row r="2004" spans="1:9" ht="12.75">
      <c r="A2004" s="15"/>
      <c r="B2004" s="15"/>
      <c r="C2004" s="15"/>
      <c r="D2004" s="15"/>
      <c r="E2004" s="15"/>
      <c r="F2004" s="12"/>
      <c r="G2004" s="12"/>
      <c r="H2004" s="12"/>
      <c r="I2004"/>
    </row>
    <row r="2005" spans="1:9" ht="12.75">
      <c r="A2005" s="15"/>
      <c r="B2005" s="15"/>
      <c r="C2005" s="15"/>
      <c r="D2005" s="15"/>
      <c r="E2005" s="15"/>
      <c r="F2005" s="12"/>
      <c r="G2005" s="12"/>
      <c r="H2005" s="12"/>
      <c r="I2005"/>
    </row>
    <row r="2006" spans="1:9" ht="12.75">
      <c r="A2006" s="15"/>
      <c r="B2006" s="15"/>
      <c r="C2006" s="15"/>
      <c r="D2006" s="15"/>
      <c r="E2006" s="15"/>
      <c r="F2006" s="12"/>
      <c r="G2006" s="12"/>
      <c r="H2006" s="12"/>
      <c r="I2006"/>
    </row>
    <row r="2007" spans="1:9" ht="12.75">
      <c r="A2007" s="15"/>
      <c r="B2007" s="15"/>
      <c r="C2007" s="15"/>
      <c r="D2007" s="15"/>
      <c r="E2007" s="15"/>
      <c r="F2007" s="12"/>
      <c r="G2007" s="12"/>
      <c r="H2007" s="12"/>
      <c r="I2007"/>
    </row>
    <row r="2008" spans="1:9" ht="12.75">
      <c r="A2008" s="15"/>
      <c r="B2008" s="15"/>
      <c r="C2008" s="15"/>
      <c r="D2008" s="15"/>
      <c r="E2008" s="15"/>
      <c r="F2008" s="12"/>
      <c r="G2008" s="12"/>
      <c r="H2008" s="12"/>
      <c r="I2008"/>
    </row>
    <row r="2009" spans="1:9" ht="12.75">
      <c r="A2009" s="15"/>
      <c r="B2009" s="15"/>
      <c r="C2009" s="15"/>
      <c r="D2009" s="15"/>
      <c r="E2009" s="15"/>
      <c r="F2009" s="12"/>
      <c r="G2009" s="12"/>
      <c r="H2009" s="12"/>
      <c r="I2009"/>
    </row>
    <row r="2010" spans="1:9" ht="12.75">
      <c r="A2010" s="15"/>
      <c r="B2010" s="15"/>
      <c r="C2010" s="15"/>
      <c r="D2010" s="15"/>
      <c r="E2010" s="15"/>
      <c r="F2010" s="12"/>
      <c r="G2010" s="12"/>
      <c r="H2010" s="12"/>
      <c r="I2010"/>
    </row>
    <row r="2011" spans="1:9" ht="12.75">
      <c r="A2011" s="15"/>
      <c r="B2011" s="15"/>
      <c r="C2011" s="15"/>
      <c r="D2011" s="15"/>
      <c r="E2011" s="15"/>
      <c r="F2011" s="12"/>
      <c r="G2011" s="12"/>
      <c r="H2011" s="12"/>
      <c r="I2011"/>
    </row>
    <row r="2012" spans="1:9" ht="12.75">
      <c r="A2012" s="15"/>
      <c r="B2012" s="15"/>
      <c r="C2012" s="15"/>
      <c r="D2012" s="15"/>
      <c r="E2012" s="15"/>
      <c r="F2012" s="12"/>
      <c r="G2012" s="12"/>
      <c r="H2012" s="12"/>
      <c r="I2012"/>
    </row>
    <row r="2013" spans="1:9" ht="12.75">
      <c r="A2013" s="15"/>
      <c r="B2013" s="15"/>
      <c r="C2013" s="15"/>
      <c r="D2013" s="15"/>
      <c r="E2013" s="15"/>
      <c r="F2013" s="12"/>
      <c r="G2013" s="12"/>
      <c r="H2013" s="12"/>
      <c r="I2013"/>
    </row>
    <row r="2014" spans="1:9" ht="12.75">
      <c r="A2014" s="15"/>
      <c r="B2014" s="15"/>
      <c r="C2014" s="15"/>
      <c r="D2014" s="15"/>
      <c r="E2014" s="15"/>
      <c r="F2014" s="12"/>
      <c r="G2014" s="12"/>
      <c r="H2014" s="12"/>
      <c r="I2014"/>
    </row>
    <row r="2015" spans="1:9" ht="12.75">
      <c r="A2015" s="15"/>
      <c r="B2015" s="15"/>
      <c r="C2015" s="15"/>
      <c r="D2015" s="15"/>
      <c r="E2015" s="15"/>
      <c r="F2015" s="12"/>
      <c r="G2015" s="12"/>
      <c r="H2015" s="12"/>
      <c r="I2015"/>
    </row>
    <row r="2016" spans="1:9" ht="12.75">
      <c r="A2016" s="15"/>
      <c r="B2016" s="15"/>
      <c r="C2016" s="15"/>
      <c r="D2016" s="15"/>
      <c r="E2016" s="15"/>
      <c r="F2016" s="12"/>
      <c r="G2016" s="12"/>
      <c r="H2016" s="12"/>
      <c r="I2016"/>
    </row>
    <row r="2017" spans="1:9" ht="12.75">
      <c r="A2017" s="15"/>
      <c r="B2017" s="15"/>
      <c r="C2017" s="15"/>
      <c r="D2017" s="15"/>
      <c r="E2017" s="15"/>
      <c r="F2017" s="12"/>
      <c r="G2017" s="12"/>
      <c r="H2017" s="12"/>
      <c r="I2017"/>
    </row>
    <row r="2018" spans="1:9" ht="12.75">
      <c r="A2018" s="15"/>
      <c r="B2018" s="15"/>
      <c r="C2018" s="15"/>
      <c r="D2018" s="15"/>
      <c r="E2018" s="15"/>
      <c r="F2018" s="12"/>
      <c r="G2018" s="12"/>
      <c r="H2018" s="12"/>
      <c r="I2018"/>
    </row>
    <row r="2019" spans="1:9" ht="12.75">
      <c r="A2019" s="15"/>
      <c r="B2019" s="15"/>
      <c r="C2019" s="15"/>
      <c r="D2019" s="15"/>
      <c r="E2019" s="15"/>
      <c r="F2019" s="12"/>
      <c r="G2019" s="12"/>
      <c r="H2019" s="12"/>
      <c r="I2019"/>
    </row>
    <row r="2020" spans="1:9" ht="12.75">
      <c r="A2020" s="15"/>
      <c r="B2020" s="15"/>
      <c r="C2020" s="15"/>
      <c r="D2020" s="15"/>
      <c r="E2020" s="15"/>
      <c r="F2020" s="12"/>
      <c r="G2020" s="12"/>
      <c r="H2020" s="12"/>
      <c r="I2020"/>
    </row>
    <row r="2021" spans="1:9" ht="12.75">
      <c r="A2021" s="15"/>
      <c r="B2021" s="15"/>
      <c r="C2021" s="15"/>
      <c r="D2021" s="15"/>
      <c r="E2021" s="15"/>
      <c r="F2021" s="12"/>
      <c r="G2021" s="12"/>
      <c r="H2021" s="12"/>
      <c r="I2021"/>
    </row>
    <row r="2022" spans="1:9" ht="12.75">
      <c r="A2022" s="15"/>
      <c r="B2022" s="15"/>
      <c r="C2022" s="15"/>
      <c r="D2022" s="15"/>
      <c r="E2022" s="15"/>
      <c r="F2022" s="12"/>
      <c r="G2022" s="12"/>
      <c r="H2022" s="12"/>
      <c r="I2022"/>
    </row>
    <row r="2023" spans="1:9" ht="12.75">
      <c r="A2023" s="15"/>
      <c r="B2023" s="15"/>
      <c r="C2023" s="15"/>
      <c r="D2023" s="15"/>
      <c r="E2023" s="15"/>
      <c r="F2023" s="12"/>
      <c r="G2023" s="12"/>
      <c r="H2023" s="12"/>
      <c r="I2023"/>
    </row>
    <row r="2024" spans="1:9" ht="12.75">
      <c r="A2024" s="15"/>
      <c r="B2024" s="15"/>
      <c r="C2024" s="15"/>
      <c r="D2024" s="15"/>
      <c r="E2024" s="15"/>
      <c r="F2024" s="12"/>
      <c r="G2024" s="12"/>
      <c r="H2024" s="12"/>
      <c r="I2024"/>
    </row>
    <row r="2025" spans="1:9" ht="12.75">
      <c r="A2025" s="15"/>
      <c r="B2025" s="15"/>
      <c r="C2025" s="15"/>
      <c r="D2025" s="15"/>
      <c r="E2025" s="15"/>
      <c r="F2025" s="12"/>
      <c r="G2025" s="12"/>
      <c r="H2025" s="12"/>
      <c r="I2025"/>
    </row>
    <row r="2026" spans="1:9" ht="12.75">
      <c r="A2026" s="15"/>
      <c r="B2026" s="15"/>
      <c r="C2026" s="15"/>
      <c r="D2026" s="15"/>
      <c r="E2026" s="15"/>
      <c r="F2026" s="12"/>
      <c r="G2026" s="12"/>
      <c r="H2026" s="12"/>
      <c r="I2026"/>
    </row>
    <row r="2027" spans="1:9" ht="12.75">
      <c r="A2027" s="15"/>
      <c r="B2027" s="15"/>
      <c r="C2027" s="15"/>
      <c r="D2027" s="15"/>
      <c r="E2027" s="15"/>
      <c r="F2027" s="12"/>
      <c r="G2027" s="12"/>
      <c r="H2027" s="12"/>
      <c r="I2027"/>
    </row>
    <row r="2028" spans="1:9" ht="12.75">
      <c r="A2028" s="15"/>
      <c r="B2028" s="15"/>
      <c r="C2028" s="15"/>
      <c r="D2028" s="15"/>
      <c r="E2028" s="15"/>
      <c r="F2028" s="12"/>
      <c r="G2028" s="12"/>
      <c r="H2028" s="12"/>
      <c r="I2028"/>
    </row>
    <row r="2029" spans="1:9" ht="12.75">
      <c r="A2029" s="15"/>
      <c r="B2029" s="15"/>
      <c r="C2029" s="15"/>
      <c r="D2029" s="15"/>
      <c r="E2029" s="15"/>
      <c r="F2029" s="12"/>
      <c r="G2029" s="12"/>
      <c r="H2029" s="12"/>
      <c r="I2029"/>
    </row>
    <row r="2030" spans="1:9" ht="12.75">
      <c r="A2030" s="15"/>
      <c r="B2030" s="15"/>
      <c r="C2030" s="15"/>
      <c r="D2030" s="15"/>
      <c r="E2030" s="15"/>
      <c r="F2030" s="12"/>
      <c r="G2030" s="12"/>
      <c r="H2030" s="12"/>
      <c r="I2030"/>
    </row>
    <row r="2031" spans="1:9" ht="12.75">
      <c r="A2031" s="15"/>
      <c r="B2031" s="15"/>
      <c r="C2031" s="15"/>
      <c r="D2031" s="15"/>
      <c r="E2031" s="15"/>
      <c r="F2031" s="12"/>
      <c r="G2031" s="12"/>
      <c r="H2031" s="12"/>
      <c r="I2031"/>
    </row>
    <row r="2032" spans="1:9" ht="12.75">
      <c r="A2032" s="15"/>
      <c r="B2032" s="15"/>
      <c r="C2032" s="15"/>
      <c r="D2032" s="15"/>
      <c r="E2032" s="15"/>
      <c r="F2032" s="12"/>
      <c r="G2032" s="12"/>
      <c r="H2032" s="12"/>
      <c r="I2032"/>
    </row>
    <row r="2033" spans="1:9" ht="12.75">
      <c r="A2033" s="15"/>
      <c r="B2033" s="15"/>
      <c r="C2033" s="15"/>
      <c r="D2033" s="15"/>
      <c r="E2033" s="15"/>
      <c r="F2033" s="12"/>
      <c r="G2033" s="12"/>
      <c r="H2033" s="12"/>
      <c r="I2033"/>
    </row>
    <row r="2034" spans="1:9" ht="12.75">
      <c r="A2034" s="15"/>
      <c r="B2034" s="15"/>
      <c r="C2034" s="15"/>
      <c r="D2034" s="15"/>
      <c r="E2034" s="15"/>
      <c r="F2034" s="12"/>
      <c r="G2034" s="12"/>
      <c r="H2034" s="12"/>
      <c r="I2034"/>
    </row>
    <row r="2035" spans="1:9" ht="12.75">
      <c r="A2035" s="15"/>
      <c r="B2035" s="15"/>
      <c r="C2035" s="15"/>
      <c r="D2035" s="15"/>
      <c r="E2035" s="15"/>
      <c r="F2035" s="12"/>
      <c r="G2035" s="12"/>
      <c r="H2035" s="12"/>
      <c r="I2035"/>
    </row>
    <row r="2036" spans="1:9" ht="12.75">
      <c r="A2036" s="15"/>
      <c r="B2036" s="15"/>
      <c r="C2036" s="15"/>
      <c r="D2036" s="15"/>
      <c r="E2036" s="15"/>
      <c r="F2036" s="12"/>
      <c r="G2036" s="12"/>
      <c r="H2036" s="12"/>
      <c r="I2036"/>
    </row>
    <row r="2037" spans="1:9" ht="12.75">
      <c r="A2037" s="15"/>
      <c r="B2037" s="15"/>
      <c r="C2037" s="15"/>
      <c r="D2037" s="15"/>
      <c r="E2037" s="15"/>
      <c r="F2037" s="12"/>
      <c r="G2037" s="12"/>
      <c r="H2037" s="12"/>
      <c r="I2037"/>
    </row>
    <row r="2038" spans="1:9" ht="12.75">
      <c r="A2038" s="15"/>
      <c r="B2038" s="15"/>
      <c r="C2038" s="15"/>
      <c r="D2038" s="15"/>
      <c r="E2038" s="15"/>
      <c r="F2038" s="12"/>
      <c r="G2038" s="12"/>
      <c r="H2038" s="12"/>
      <c r="I2038"/>
    </row>
    <row r="2039" spans="1:9" ht="12.75">
      <c r="A2039" s="15"/>
      <c r="B2039" s="15"/>
      <c r="C2039" s="15"/>
      <c r="D2039" s="15"/>
      <c r="E2039" s="15"/>
      <c r="F2039" s="12"/>
      <c r="G2039" s="12"/>
      <c r="H2039" s="12"/>
      <c r="I2039"/>
    </row>
    <row r="2040" spans="1:9" ht="12.75">
      <c r="A2040" s="15"/>
      <c r="B2040" s="15"/>
      <c r="C2040" s="15"/>
      <c r="D2040" s="15"/>
      <c r="E2040" s="15"/>
      <c r="F2040" s="12"/>
      <c r="G2040" s="12"/>
      <c r="H2040" s="12"/>
      <c r="I2040"/>
    </row>
    <row r="2041" spans="1:9" ht="12.75">
      <c r="A2041" s="15"/>
      <c r="B2041" s="15"/>
      <c r="C2041" s="15"/>
      <c r="D2041" s="15"/>
      <c r="E2041" s="15"/>
      <c r="F2041" s="12"/>
      <c r="G2041" s="12"/>
      <c r="H2041" s="12"/>
      <c r="I2041"/>
    </row>
    <row r="2042" spans="1:9" ht="12.75">
      <c r="A2042" s="15"/>
      <c r="B2042" s="15"/>
      <c r="C2042" s="15"/>
      <c r="D2042" s="15"/>
      <c r="E2042" s="15"/>
      <c r="F2042" s="12"/>
      <c r="G2042" s="12"/>
      <c r="H2042" s="12"/>
      <c r="I2042"/>
    </row>
    <row r="2043" spans="1:9" ht="12.75">
      <c r="A2043" s="15"/>
      <c r="B2043" s="15"/>
      <c r="C2043" s="15"/>
      <c r="D2043" s="15"/>
      <c r="E2043" s="15"/>
      <c r="F2043" s="12"/>
      <c r="G2043" s="12"/>
      <c r="H2043" s="12"/>
      <c r="I2043"/>
    </row>
    <row r="2044" spans="1:9" ht="12.75">
      <c r="A2044" s="15"/>
      <c r="B2044" s="15"/>
      <c r="C2044" s="15"/>
      <c r="D2044" s="15"/>
      <c r="E2044" s="15"/>
      <c r="F2044" s="12"/>
      <c r="G2044" s="12"/>
      <c r="H2044" s="12"/>
      <c r="I2044"/>
    </row>
    <row r="2045" spans="1:9" ht="12.75">
      <c r="A2045" s="15"/>
      <c r="B2045" s="15"/>
      <c r="C2045" s="15"/>
      <c r="D2045" s="15"/>
      <c r="E2045" s="15"/>
      <c r="F2045" s="12"/>
      <c r="G2045" s="12"/>
      <c r="H2045" s="12"/>
      <c r="I2045"/>
    </row>
    <row r="2046" spans="1:9" ht="12.75">
      <c r="A2046" s="15"/>
      <c r="B2046" s="15"/>
      <c r="C2046" s="15"/>
      <c r="D2046" s="15"/>
      <c r="E2046" s="15"/>
      <c r="F2046" s="12"/>
      <c r="G2046" s="12"/>
      <c r="H2046" s="12"/>
      <c r="I2046"/>
    </row>
    <row r="2047" spans="1:9" ht="12.75">
      <c r="A2047" s="15"/>
      <c r="B2047" s="15"/>
      <c r="C2047" s="15"/>
      <c r="D2047" s="15"/>
      <c r="E2047" s="15"/>
      <c r="F2047" s="12"/>
      <c r="G2047" s="12"/>
      <c r="H2047" s="12"/>
      <c r="I2047"/>
    </row>
    <row r="2048" spans="1:9" ht="12.75">
      <c r="A2048" s="15"/>
      <c r="B2048" s="15"/>
      <c r="C2048" s="15"/>
      <c r="D2048" s="15"/>
      <c r="E2048" s="15"/>
      <c r="F2048" s="12"/>
      <c r="G2048" s="12"/>
      <c r="H2048" s="12"/>
      <c r="I2048"/>
    </row>
    <row r="2049" spans="1:9" ht="12.75">
      <c r="A2049" s="15"/>
      <c r="B2049" s="15"/>
      <c r="C2049" s="15"/>
      <c r="D2049" s="15"/>
      <c r="E2049" s="15"/>
      <c r="F2049" s="12"/>
      <c r="G2049" s="12"/>
      <c r="H2049" s="12"/>
      <c r="I2049"/>
    </row>
    <row r="2050" spans="1:9" ht="12.75">
      <c r="A2050" s="15"/>
      <c r="B2050" s="15"/>
      <c r="C2050" s="15"/>
      <c r="D2050" s="15"/>
      <c r="E2050" s="15"/>
      <c r="F2050" s="12"/>
      <c r="G2050" s="12"/>
      <c r="H2050" s="12"/>
      <c r="I2050"/>
    </row>
    <row r="2051" spans="1:9" ht="12.75">
      <c r="A2051" s="15"/>
      <c r="B2051" s="15"/>
      <c r="C2051" s="15"/>
      <c r="D2051" s="15"/>
      <c r="E2051" s="15"/>
      <c r="F2051" s="12"/>
      <c r="G2051" s="12"/>
      <c r="H2051" s="12"/>
      <c r="I2051"/>
    </row>
    <row r="2052" spans="1:9" ht="12.75">
      <c r="A2052" s="15"/>
      <c r="B2052" s="15"/>
      <c r="C2052" s="15"/>
      <c r="D2052" s="15"/>
      <c r="E2052" s="15"/>
      <c r="F2052" s="12"/>
      <c r="G2052" s="12"/>
      <c r="H2052" s="12"/>
      <c r="I2052"/>
    </row>
    <row r="2053" spans="1:9" ht="12.75">
      <c r="A2053" s="15"/>
      <c r="B2053" s="15"/>
      <c r="C2053" s="15"/>
      <c r="D2053" s="15"/>
      <c r="E2053" s="15"/>
      <c r="F2053" s="12"/>
      <c r="G2053" s="12"/>
      <c r="H2053" s="12"/>
      <c r="I2053"/>
    </row>
    <row r="2054" spans="1:9" ht="12.75">
      <c r="A2054" s="15"/>
      <c r="B2054" s="15"/>
      <c r="C2054" s="15"/>
      <c r="D2054" s="15"/>
      <c r="E2054" s="15"/>
      <c r="F2054" s="12"/>
      <c r="G2054" s="12"/>
      <c r="H2054" s="12"/>
      <c r="I2054"/>
    </row>
    <row r="2055" spans="1:9" ht="12.75">
      <c r="A2055" s="15"/>
      <c r="B2055" s="15"/>
      <c r="C2055" s="15"/>
      <c r="D2055" s="15"/>
      <c r="E2055" s="15"/>
      <c r="F2055" s="12"/>
      <c r="G2055" s="12"/>
      <c r="H2055" s="12"/>
      <c r="I2055"/>
    </row>
    <row r="2056" spans="1:9" ht="12.75">
      <c r="A2056" s="15"/>
      <c r="B2056" s="15"/>
      <c r="C2056" s="15"/>
      <c r="D2056" s="15"/>
      <c r="E2056" s="15"/>
      <c r="F2056" s="12"/>
      <c r="G2056" s="12"/>
      <c r="H2056" s="12"/>
      <c r="I2056"/>
    </row>
    <row r="2057" spans="1:9" ht="12.75">
      <c r="A2057" s="15"/>
      <c r="B2057" s="15"/>
      <c r="C2057" s="15"/>
      <c r="D2057" s="15"/>
      <c r="E2057" s="15"/>
      <c r="F2057" s="12"/>
      <c r="G2057" s="12"/>
      <c r="H2057" s="12"/>
      <c r="I2057"/>
    </row>
    <row r="2058" spans="1:9" ht="12.75">
      <c r="A2058" s="15"/>
      <c r="B2058" s="15"/>
      <c r="C2058" s="15"/>
      <c r="D2058" s="15"/>
      <c r="E2058" s="15"/>
      <c r="F2058" s="12"/>
      <c r="G2058" s="12"/>
      <c r="H2058" s="12"/>
      <c r="I2058"/>
    </row>
    <row r="2059" spans="1:9" ht="12.75">
      <c r="A2059" s="15"/>
      <c r="B2059" s="15"/>
      <c r="C2059" s="15"/>
      <c r="D2059" s="15"/>
      <c r="E2059" s="15"/>
      <c r="F2059" s="12"/>
      <c r="G2059" s="12"/>
      <c r="H2059" s="12"/>
      <c r="I2059"/>
    </row>
    <row r="2060" spans="1:9" ht="12.75">
      <c r="A2060" s="15"/>
      <c r="B2060" s="15"/>
      <c r="C2060" s="15"/>
      <c r="D2060" s="15"/>
      <c r="E2060" s="15"/>
      <c r="F2060" s="12"/>
      <c r="G2060" s="12"/>
      <c r="H2060" s="12"/>
      <c r="I2060"/>
    </row>
    <row r="2061" spans="1:9" ht="12.75">
      <c r="A2061" s="15"/>
      <c r="B2061" s="15"/>
      <c r="C2061" s="15"/>
      <c r="D2061" s="15"/>
      <c r="E2061" s="15"/>
      <c r="F2061" s="12"/>
      <c r="G2061" s="12"/>
      <c r="H2061" s="12"/>
      <c r="I2061"/>
    </row>
    <row r="2062" spans="1:9" ht="12.75">
      <c r="A2062" s="15"/>
      <c r="B2062" s="15"/>
      <c r="C2062" s="15"/>
      <c r="D2062" s="15"/>
      <c r="E2062" s="15"/>
      <c r="F2062" s="12"/>
      <c r="G2062" s="12"/>
      <c r="H2062" s="12"/>
      <c r="I2062"/>
    </row>
    <row r="2063" spans="1:9" ht="12.75">
      <c r="A2063" s="15"/>
      <c r="B2063" s="15"/>
      <c r="C2063" s="15"/>
      <c r="D2063" s="15"/>
      <c r="E2063" s="15"/>
      <c r="F2063" s="12"/>
      <c r="G2063" s="12"/>
      <c r="H2063" s="12"/>
      <c r="I2063"/>
    </row>
    <row r="2064" spans="1:9" ht="12.75">
      <c r="A2064" s="15"/>
      <c r="B2064" s="15"/>
      <c r="C2064" s="15"/>
      <c r="D2064" s="15"/>
      <c r="E2064" s="15"/>
      <c r="F2064" s="12"/>
      <c r="G2064" s="12"/>
      <c r="H2064" s="12"/>
      <c r="I2064"/>
    </row>
    <row r="2065" spans="1:9" ht="12.75">
      <c r="A2065" s="15"/>
      <c r="B2065" s="15"/>
      <c r="C2065" s="15"/>
      <c r="D2065" s="15"/>
      <c r="E2065" s="15"/>
      <c r="F2065" s="12"/>
      <c r="G2065" s="12"/>
      <c r="H2065" s="12"/>
      <c r="I2065"/>
    </row>
    <row r="2066" spans="1:9" ht="12.75">
      <c r="A2066" s="15"/>
      <c r="B2066" s="15"/>
      <c r="C2066" s="15"/>
      <c r="D2066" s="15"/>
      <c r="E2066" s="15"/>
      <c r="F2066" s="12"/>
      <c r="G2066" s="12"/>
      <c r="H2066" s="12"/>
      <c r="I2066"/>
    </row>
    <row r="2067" spans="1:9" ht="12.75">
      <c r="A2067" s="15"/>
      <c r="B2067" s="15"/>
      <c r="C2067" s="15"/>
      <c r="D2067" s="15"/>
      <c r="E2067" s="15"/>
      <c r="F2067" s="12"/>
      <c r="G2067" s="12"/>
      <c r="H2067" s="12"/>
      <c r="I2067"/>
    </row>
    <row r="2068" spans="1:9" ht="12.75">
      <c r="A2068" s="15"/>
      <c r="B2068" s="15"/>
      <c r="C2068" s="15"/>
      <c r="D2068" s="15"/>
      <c r="E2068" s="15"/>
      <c r="F2068" s="12"/>
      <c r="G2068" s="12"/>
      <c r="H2068" s="12"/>
      <c r="I2068"/>
    </row>
    <row r="2069" spans="1:9" ht="12.75">
      <c r="A2069" s="15"/>
      <c r="B2069" s="15"/>
      <c r="C2069" s="15"/>
      <c r="D2069" s="15"/>
      <c r="E2069" s="15"/>
      <c r="F2069" s="12"/>
      <c r="G2069" s="12"/>
      <c r="H2069" s="12"/>
      <c r="I2069"/>
    </row>
    <row r="2070" spans="1:9" ht="12.75">
      <c r="A2070" s="15"/>
      <c r="B2070" s="15"/>
      <c r="C2070" s="15"/>
      <c r="D2070" s="15"/>
      <c r="E2070" s="15"/>
      <c r="F2070" s="12"/>
      <c r="G2070" s="12"/>
      <c r="H2070" s="12"/>
      <c r="I2070"/>
    </row>
    <row r="2071" spans="1:9" ht="12.75">
      <c r="A2071" s="15"/>
      <c r="B2071" s="15"/>
      <c r="C2071" s="15"/>
      <c r="D2071" s="15"/>
      <c r="E2071" s="15"/>
      <c r="F2071" s="12"/>
      <c r="G2071" s="12"/>
      <c r="H2071" s="12"/>
      <c r="I2071"/>
    </row>
    <row r="2072" spans="1:9" ht="12.75">
      <c r="A2072" s="15"/>
      <c r="B2072" s="15"/>
      <c r="C2072" s="15"/>
      <c r="D2072" s="15"/>
      <c r="E2072" s="15"/>
      <c r="F2072" s="12"/>
      <c r="G2072" s="12"/>
      <c r="H2072" s="12"/>
      <c r="I2072"/>
    </row>
    <row r="2073" spans="1:9" ht="12.75">
      <c r="A2073" s="15"/>
      <c r="B2073" s="15"/>
      <c r="C2073" s="15"/>
      <c r="D2073" s="15"/>
      <c r="E2073" s="15"/>
      <c r="F2073" s="12"/>
      <c r="G2073" s="12"/>
      <c r="H2073" s="12"/>
      <c r="I2073"/>
    </row>
    <row r="2074" spans="1:9" ht="12.75">
      <c r="A2074" s="15"/>
      <c r="B2074" s="15"/>
      <c r="C2074" s="15"/>
      <c r="D2074" s="15"/>
      <c r="E2074" s="15"/>
      <c r="F2074" s="12"/>
      <c r="G2074" s="12"/>
      <c r="H2074" s="12"/>
      <c r="I2074"/>
    </row>
    <row r="2075" spans="1:9" ht="12.75">
      <c r="A2075" s="15"/>
      <c r="B2075" s="15"/>
      <c r="C2075" s="15"/>
      <c r="D2075" s="15"/>
      <c r="E2075" s="15"/>
      <c r="F2075" s="12"/>
      <c r="G2075" s="12"/>
      <c r="H2075" s="12"/>
      <c r="I2075"/>
    </row>
    <row r="2076" spans="1:9" ht="12.75">
      <c r="A2076" s="15"/>
      <c r="B2076" s="15"/>
      <c r="C2076" s="15"/>
      <c r="D2076" s="15"/>
      <c r="E2076" s="15"/>
      <c r="F2076" s="12"/>
      <c r="G2076" s="12"/>
      <c r="H2076" s="12"/>
      <c r="I2076"/>
    </row>
    <row r="2077" spans="1:9" ht="12.75">
      <c r="A2077" s="15"/>
      <c r="B2077" s="15"/>
      <c r="C2077" s="15"/>
      <c r="D2077" s="15"/>
      <c r="E2077" s="15"/>
      <c r="F2077" s="12"/>
      <c r="G2077" s="12"/>
      <c r="H2077" s="12"/>
      <c r="I2077"/>
    </row>
    <row r="2078" spans="1:9" ht="12.75">
      <c r="A2078" s="15"/>
      <c r="B2078" s="15"/>
      <c r="C2078" s="15"/>
      <c r="D2078" s="15"/>
      <c r="E2078" s="15"/>
      <c r="F2078" s="12"/>
      <c r="G2078" s="12"/>
      <c r="H2078" s="12"/>
      <c r="I2078"/>
    </row>
    <row r="2079" spans="1:9" ht="12.75">
      <c r="A2079" s="15"/>
      <c r="B2079" s="15"/>
      <c r="C2079" s="15"/>
      <c r="D2079" s="15"/>
      <c r="E2079" s="15"/>
      <c r="F2079" s="12"/>
      <c r="G2079" s="12"/>
      <c r="H2079" s="12"/>
      <c r="I2079"/>
    </row>
    <row r="2080" spans="1:9" ht="12.75">
      <c r="A2080" s="15"/>
      <c r="B2080" s="15"/>
      <c r="C2080" s="15"/>
      <c r="D2080" s="15"/>
      <c r="E2080" s="15"/>
      <c r="F2080" s="12"/>
      <c r="G2080" s="12"/>
      <c r="H2080" s="12"/>
      <c r="I2080"/>
    </row>
    <row r="2081" spans="1:9" ht="12.75">
      <c r="A2081" s="15"/>
      <c r="B2081" s="15"/>
      <c r="C2081" s="15"/>
      <c r="D2081" s="15"/>
      <c r="E2081" s="15"/>
      <c r="F2081" s="12"/>
      <c r="G2081" s="12"/>
      <c r="H2081" s="12"/>
      <c r="I2081"/>
    </row>
    <row r="2082" spans="1:9" ht="12.75">
      <c r="A2082" s="15"/>
      <c r="B2082" s="15"/>
      <c r="C2082" s="15"/>
      <c r="D2082" s="15"/>
      <c r="E2082" s="15"/>
      <c r="F2082" s="12"/>
      <c r="G2082" s="12"/>
      <c r="H2082" s="12"/>
      <c r="I2082"/>
    </row>
    <row r="2083" spans="1:9" ht="12.75">
      <c r="A2083" s="15"/>
      <c r="B2083" s="15"/>
      <c r="C2083" s="15"/>
      <c r="D2083" s="15"/>
      <c r="E2083" s="15"/>
      <c r="F2083" s="12"/>
      <c r="G2083" s="12"/>
      <c r="H2083" s="12"/>
      <c r="I2083"/>
    </row>
    <row r="2084" spans="1:9" ht="12.75">
      <c r="A2084" s="15"/>
      <c r="B2084" s="15"/>
      <c r="C2084" s="15"/>
      <c r="D2084" s="15"/>
      <c r="E2084" s="15"/>
      <c r="F2084" s="12"/>
      <c r="G2084" s="12"/>
      <c r="H2084" s="12"/>
      <c r="I2084"/>
    </row>
    <row r="2085" spans="1:9" ht="12.75">
      <c r="A2085" s="15"/>
      <c r="B2085" s="15"/>
      <c r="C2085" s="15"/>
      <c r="D2085" s="15"/>
      <c r="E2085" s="15"/>
      <c r="F2085" s="12"/>
      <c r="G2085" s="12"/>
      <c r="H2085" s="12"/>
      <c r="I2085"/>
    </row>
    <row r="2086" spans="1:9" ht="12.75">
      <c r="A2086" s="15"/>
      <c r="B2086" s="15"/>
      <c r="C2086" s="15"/>
      <c r="D2086" s="15"/>
      <c r="E2086" s="15"/>
      <c r="F2086" s="12"/>
      <c r="G2086" s="12"/>
      <c r="H2086" s="12"/>
      <c r="I2086"/>
    </row>
    <row r="2087" spans="1:9" ht="12.75">
      <c r="A2087" s="15"/>
      <c r="B2087" s="15"/>
      <c r="C2087" s="15"/>
      <c r="D2087" s="15"/>
      <c r="E2087" s="15"/>
      <c r="F2087" s="12"/>
      <c r="G2087" s="12"/>
      <c r="H2087" s="12"/>
      <c r="I2087"/>
    </row>
    <row r="2088" spans="1:9" ht="12.75">
      <c r="A2088" s="15"/>
      <c r="B2088" s="15"/>
      <c r="C2088" s="15"/>
      <c r="D2088" s="15"/>
      <c r="E2088" s="15"/>
      <c r="F2088" s="12"/>
      <c r="G2088" s="12"/>
      <c r="H2088" s="12"/>
      <c r="I2088"/>
    </row>
    <row r="2089" spans="1:9" ht="12.75">
      <c r="A2089" s="15"/>
      <c r="B2089" s="15"/>
      <c r="C2089" s="15"/>
      <c r="D2089" s="15"/>
      <c r="E2089" s="15"/>
      <c r="F2089" s="12"/>
      <c r="G2089" s="12"/>
      <c r="H2089" s="12"/>
      <c r="I2089"/>
    </row>
    <row r="2090" spans="1:9" ht="12.75">
      <c r="A2090" s="15"/>
      <c r="B2090" s="15"/>
      <c r="C2090" s="15"/>
      <c r="D2090" s="15"/>
      <c r="E2090" s="15"/>
      <c r="F2090" s="12"/>
      <c r="G2090" s="12"/>
      <c r="H2090" s="12"/>
      <c r="I2090"/>
    </row>
    <row r="2091" spans="1:9" ht="12.75">
      <c r="A2091" s="15"/>
      <c r="B2091" s="15"/>
      <c r="C2091" s="15"/>
      <c r="D2091" s="15"/>
      <c r="E2091" s="15"/>
      <c r="F2091" s="12"/>
      <c r="G2091" s="12"/>
      <c r="H2091" s="12"/>
      <c r="I2091"/>
    </row>
    <row r="2092" spans="1:9" ht="12.75">
      <c r="A2092" s="15"/>
      <c r="B2092" s="15"/>
      <c r="C2092" s="15"/>
      <c r="D2092" s="15"/>
      <c r="E2092" s="15"/>
      <c r="F2092" s="12"/>
      <c r="G2092" s="12"/>
      <c r="H2092" s="12"/>
      <c r="I2092"/>
    </row>
    <row r="2093" spans="1:9" ht="12.75">
      <c r="A2093" s="15"/>
      <c r="B2093" s="15"/>
      <c r="C2093" s="15"/>
      <c r="D2093" s="15"/>
      <c r="E2093" s="15"/>
      <c r="F2093" s="12"/>
      <c r="G2093" s="12"/>
      <c r="H2093" s="12"/>
      <c r="I2093"/>
    </row>
    <row r="2094" spans="1:9" ht="12.75">
      <c r="A2094" s="15"/>
      <c r="B2094" s="15"/>
      <c r="C2094" s="15"/>
      <c r="D2094" s="15"/>
      <c r="E2094" s="15"/>
      <c r="F2094" s="12"/>
      <c r="G2094" s="12"/>
      <c r="H2094" s="12"/>
      <c r="I2094"/>
    </row>
    <row r="2095" spans="1:9" ht="12.75">
      <c r="A2095" s="15"/>
      <c r="B2095" s="15"/>
      <c r="C2095" s="15"/>
      <c r="D2095" s="15"/>
      <c r="E2095" s="15"/>
      <c r="F2095" s="12"/>
      <c r="G2095" s="12"/>
      <c r="H2095" s="12"/>
      <c r="I2095"/>
    </row>
    <row r="2096" spans="1:9" ht="12.75">
      <c r="A2096" s="15"/>
      <c r="B2096" s="15"/>
      <c r="C2096" s="15"/>
      <c r="D2096" s="15"/>
      <c r="E2096" s="15"/>
      <c r="F2096" s="12"/>
      <c r="G2096" s="12"/>
      <c r="H2096" s="12"/>
      <c r="I2096"/>
    </row>
    <row r="2097" spans="1:9" ht="12.75">
      <c r="A2097" s="15"/>
      <c r="B2097" s="15"/>
      <c r="C2097" s="15"/>
      <c r="D2097" s="15"/>
      <c r="E2097" s="15"/>
      <c r="F2097" s="12"/>
      <c r="G2097" s="12"/>
      <c r="H2097" s="12"/>
      <c r="I2097"/>
    </row>
    <row r="2098" spans="1:9" ht="12.75">
      <c r="A2098" s="15"/>
      <c r="B2098" s="15"/>
      <c r="C2098" s="15"/>
      <c r="D2098" s="15"/>
      <c r="E2098" s="15"/>
      <c r="F2098" s="12"/>
      <c r="G2098" s="12"/>
      <c r="H2098" s="12"/>
      <c r="I2098"/>
    </row>
    <row r="2099" spans="1:9" ht="12.75">
      <c r="A2099" s="15"/>
      <c r="B2099" s="15"/>
      <c r="C2099" s="15"/>
      <c r="D2099" s="15"/>
      <c r="E2099" s="15"/>
      <c r="F2099" s="12"/>
      <c r="G2099" s="12"/>
      <c r="H2099" s="12"/>
      <c r="I2099"/>
    </row>
    <row r="2100" spans="1:9" ht="12.75">
      <c r="A2100" s="15"/>
      <c r="B2100" s="15"/>
      <c r="C2100" s="15"/>
      <c r="D2100" s="15"/>
      <c r="E2100" s="15"/>
      <c r="F2100" s="12"/>
      <c r="G2100" s="12"/>
      <c r="H2100" s="12"/>
      <c r="I2100"/>
    </row>
    <row r="2101" spans="1:9" ht="12.75">
      <c r="A2101" s="15"/>
      <c r="B2101" s="15"/>
      <c r="C2101" s="15"/>
      <c r="D2101" s="15"/>
      <c r="E2101" s="15"/>
      <c r="F2101" s="12"/>
      <c r="G2101" s="12"/>
      <c r="H2101" s="12"/>
      <c r="I2101"/>
    </row>
    <row r="2102" spans="1:9" ht="12.75">
      <c r="A2102" s="15"/>
      <c r="B2102" s="15"/>
      <c r="C2102" s="15"/>
      <c r="D2102" s="15"/>
      <c r="E2102" s="15"/>
      <c r="F2102" s="12"/>
      <c r="G2102" s="12"/>
      <c r="H2102" s="12"/>
      <c r="I2102"/>
    </row>
    <row r="2103" spans="1:9" ht="12.75">
      <c r="A2103" s="15"/>
      <c r="B2103" s="15"/>
      <c r="C2103" s="15"/>
      <c r="D2103" s="15"/>
      <c r="E2103" s="15"/>
      <c r="F2103" s="12"/>
      <c r="G2103" s="12"/>
      <c r="H2103" s="12"/>
      <c r="I2103"/>
    </row>
    <row r="2104" spans="1:9" ht="12.75">
      <c r="A2104" s="15"/>
      <c r="B2104" s="15"/>
      <c r="C2104" s="15"/>
      <c r="D2104" s="15"/>
      <c r="E2104" s="15"/>
      <c r="F2104" s="12"/>
      <c r="G2104" s="12"/>
      <c r="H2104" s="12"/>
      <c r="I2104"/>
    </row>
    <row r="2105" spans="1:9" ht="12.75">
      <c r="A2105" s="15"/>
      <c r="B2105" s="15"/>
      <c r="C2105" s="15"/>
      <c r="D2105" s="15"/>
      <c r="E2105" s="15"/>
      <c r="F2105" s="12"/>
      <c r="G2105" s="12"/>
      <c r="H2105" s="12"/>
      <c r="I2105"/>
    </row>
    <row r="2106" spans="1:9" ht="12.75">
      <c r="A2106" s="15"/>
      <c r="B2106" s="15"/>
      <c r="C2106" s="15"/>
      <c r="D2106" s="15"/>
      <c r="E2106" s="15"/>
      <c r="F2106" s="12"/>
      <c r="G2106" s="12"/>
      <c r="H2106" s="12"/>
      <c r="I2106"/>
    </row>
    <row r="2107" spans="1:9" ht="12.75">
      <c r="A2107" s="15"/>
      <c r="B2107" s="15"/>
      <c r="C2107" s="15"/>
      <c r="D2107" s="15"/>
      <c r="E2107" s="15"/>
      <c r="F2107" s="12"/>
      <c r="G2107" s="12"/>
      <c r="H2107" s="12"/>
      <c r="I2107"/>
    </row>
    <row r="2108" spans="1:9" ht="12.75">
      <c r="A2108" s="15"/>
      <c r="B2108" s="15"/>
      <c r="C2108" s="15"/>
      <c r="D2108" s="15"/>
      <c r="E2108" s="15"/>
      <c r="F2108" s="12"/>
      <c r="G2108" s="12"/>
      <c r="H2108" s="12"/>
      <c r="I2108"/>
    </row>
    <row r="2109" spans="1:9" ht="12.75">
      <c r="A2109" s="15"/>
      <c r="B2109" s="15"/>
      <c r="C2109" s="15"/>
      <c r="D2109" s="15"/>
      <c r="E2109" s="15"/>
      <c r="F2109" s="12"/>
      <c r="G2109" s="12"/>
      <c r="H2109" s="12"/>
      <c r="I2109"/>
    </row>
    <row r="2110" spans="1:9" ht="12.75">
      <c r="A2110" s="15"/>
      <c r="B2110" s="15"/>
      <c r="C2110" s="15"/>
      <c r="D2110" s="15"/>
      <c r="E2110" s="15"/>
      <c r="F2110" s="12"/>
      <c r="G2110" s="12"/>
      <c r="H2110" s="12"/>
      <c r="I2110"/>
    </row>
    <row r="2111" spans="1:9" ht="12.75">
      <c r="A2111" s="15"/>
      <c r="B2111" s="15"/>
      <c r="C2111" s="15"/>
      <c r="D2111" s="15"/>
      <c r="E2111" s="15"/>
      <c r="F2111" s="12"/>
      <c r="G2111" s="12"/>
      <c r="H2111" s="12"/>
      <c r="I2111"/>
    </row>
    <row r="2112" spans="1:9" ht="12.75">
      <c r="A2112" s="15"/>
      <c r="B2112" s="15"/>
      <c r="C2112" s="15"/>
      <c r="D2112" s="15"/>
      <c r="E2112" s="15"/>
      <c r="F2112" s="12"/>
      <c r="G2112" s="12"/>
      <c r="H2112" s="12"/>
      <c r="I2112"/>
    </row>
    <row r="2113" spans="1:9" ht="12.75">
      <c r="A2113" s="15"/>
      <c r="B2113" s="15"/>
      <c r="C2113" s="15"/>
      <c r="D2113" s="15"/>
      <c r="E2113" s="15"/>
      <c r="F2113" s="12"/>
      <c r="G2113" s="12"/>
      <c r="H2113" s="12"/>
      <c r="I2113"/>
    </row>
    <row r="2114" spans="1:9" ht="12.75">
      <c r="A2114" s="15"/>
      <c r="B2114" s="15"/>
      <c r="C2114" s="15"/>
      <c r="D2114" s="15"/>
      <c r="E2114" s="15"/>
      <c r="F2114" s="12"/>
      <c r="G2114" s="12"/>
      <c r="H2114" s="12"/>
      <c r="I2114"/>
    </row>
    <row r="2115" spans="1:9" ht="12.75">
      <c r="A2115" s="15"/>
      <c r="B2115" s="15"/>
      <c r="C2115" s="15"/>
      <c r="D2115" s="15"/>
      <c r="E2115" s="15"/>
      <c r="F2115" s="12"/>
      <c r="G2115" s="12"/>
      <c r="H2115" s="12"/>
      <c r="I2115"/>
    </row>
    <row r="2116" spans="1:9" ht="12.75">
      <c r="A2116" s="15"/>
      <c r="B2116" s="15"/>
      <c r="C2116" s="15"/>
      <c r="D2116" s="15"/>
      <c r="E2116" s="15"/>
      <c r="F2116" s="12"/>
      <c r="G2116" s="12"/>
      <c r="H2116" s="12"/>
      <c r="I2116"/>
    </row>
    <row r="2117" spans="1:9" ht="12.75">
      <c r="A2117" s="15"/>
      <c r="B2117" s="15"/>
      <c r="C2117" s="15"/>
      <c r="D2117" s="15"/>
      <c r="E2117" s="15"/>
      <c r="F2117" s="12"/>
      <c r="G2117" s="12"/>
      <c r="H2117" s="12"/>
      <c r="I2117"/>
    </row>
    <row r="2118" spans="1:9" ht="12.75">
      <c r="A2118" s="15"/>
      <c r="B2118" s="15"/>
      <c r="C2118" s="15"/>
      <c r="D2118" s="15"/>
      <c r="E2118" s="15"/>
      <c r="F2118" s="12"/>
      <c r="G2118" s="12"/>
      <c r="H2118" s="12"/>
      <c r="I2118"/>
    </row>
    <row r="2119" spans="1:9" ht="12.75">
      <c r="A2119" s="15"/>
      <c r="B2119" s="15"/>
      <c r="C2119" s="15"/>
      <c r="D2119" s="15"/>
      <c r="E2119" s="15"/>
      <c r="F2119" s="12"/>
      <c r="G2119" s="12"/>
      <c r="H2119" s="12"/>
      <c r="I2119"/>
    </row>
    <row r="2120" spans="1:9" ht="12.75">
      <c r="A2120" s="15"/>
      <c r="B2120" s="15"/>
      <c r="C2120" s="15"/>
      <c r="D2120" s="15"/>
      <c r="E2120" s="15"/>
      <c r="F2120" s="12"/>
      <c r="G2120" s="12"/>
      <c r="H2120" s="12"/>
      <c r="I2120"/>
    </row>
    <row r="2121" spans="1:9" ht="12.75">
      <c r="A2121" s="15"/>
      <c r="B2121" s="15"/>
      <c r="C2121" s="15"/>
      <c r="D2121" s="15"/>
      <c r="E2121" s="15"/>
      <c r="F2121" s="12"/>
      <c r="G2121" s="12"/>
      <c r="H2121" s="12"/>
      <c r="I2121"/>
    </row>
    <row r="2122" spans="1:9" ht="12.75">
      <c r="A2122" s="15"/>
      <c r="B2122" s="15"/>
      <c r="C2122" s="15"/>
      <c r="D2122" s="15"/>
      <c r="E2122" s="15"/>
      <c r="F2122" s="12"/>
      <c r="G2122" s="12"/>
      <c r="H2122" s="12"/>
      <c r="I2122"/>
    </row>
    <row r="2123" spans="1:9" ht="12.75">
      <c r="A2123" s="15"/>
      <c r="B2123" s="15"/>
      <c r="C2123" s="15"/>
      <c r="D2123" s="15"/>
      <c r="E2123" s="15"/>
      <c r="F2123" s="12"/>
      <c r="G2123" s="12"/>
      <c r="H2123" s="12"/>
      <c r="I2123"/>
    </row>
    <row r="2124" spans="1:9" ht="12.75">
      <c r="A2124" s="15"/>
      <c r="B2124" s="15"/>
      <c r="C2124" s="15"/>
      <c r="D2124" s="15"/>
      <c r="E2124" s="15"/>
      <c r="F2124" s="12"/>
      <c r="G2124" s="12"/>
      <c r="H2124" s="12"/>
      <c r="I2124"/>
    </row>
    <row r="2125" spans="1:9" ht="12.75">
      <c r="A2125" s="15"/>
      <c r="B2125" s="15"/>
      <c r="C2125" s="15"/>
      <c r="D2125" s="15"/>
      <c r="E2125" s="15"/>
      <c r="F2125" s="12"/>
      <c r="G2125" s="12"/>
      <c r="H2125" s="12"/>
      <c r="I2125"/>
    </row>
    <row r="2126" spans="1:9" ht="12.75">
      <c r="A2126" s="15"/>
      <c r="B2126" s="15"/>
      <c r="C2126" s="15"/>
      <c r="D2126" s="15"/>
      <c r="E2126" s="15"/>
      <c r="F2126" s="12"/>
      <c r="G2126" s="12"/>
      <c r="H2126" s="12"/>
      <c r="I2126"/>
    </row>
    <row r="2127" spans="1:9" ht="12.75">
      <c r="A2127" s="15"/>
      <c r="B2127" s="15"/>
      <c r="C2127" s="15"/>
      <c r="D2127" s="15"/>
      <c r="E2127" s="15"/>
      <c r="F2127" s="12"/>
      <c r="G2127" s="12"/>
      <c r="H2127" s="12"/>
      <c r="I2127"/>
    </row>
    <row r="2128" spans="1:9" ht="12.75">
      <c r="A2128" s="15"/>
      <c r="B2128" s="15"/>
      <c r="C2128" s="15"/>
      <c r="D2128" s="15"/>
      <c r="E2128" s="15"/>
      <c r="F2128" s="12"/>
      <c r="G2128" s="12"/>
      <c r="H2128" s="12"/>
      <c r="I2128"/>
    </row>
    <row r="2129" spans="1:9" ht="12.75">
      <c r="A2129" s="15"/>
      <c r="B2129" s="15"/>
      <c r="C2129" s="15"/>
      <c r="D2129" s="15"/>
      <c r="E2129" s="15"/>
      <c r="F2129" s="12"/>
      <c r="G2129" s="12"/>
      <c r="H2129" s="12"/>
      <c r="I2129"/>
    </row>
    <row r="2130" spans="1:9" ht="12.75">
      <c r="A2130" s="15"/>
      <c r="B2130" s="15"/>
      <c r="C2130" s="15"/>
      <c r="D2130" s="15"/>
      <c r="E2130" s="15"/>
      <c r="F2130" s="12"/>
      <c r="G2130" s="12"/>
      <c r="H2130" s="12"/>
      <c r="I2130"/>
    </row>
    <row r="2131" spans="1:9" ht="12.75">
      <c r="A2131" s="15"/>
      <c r="B2131" s="15"/>
      <c r="C2131" s="15"/>
      <c r="D2131" s="15"/>
      <c r="E2131" s="15"/>
      <c r="F2131" s="12"/>
      <c r="G2131" s="12"/>
      <c r="H2131" s="12"/>
      <c r="I2131"/>
    </row>
    <row r="2132" spans="1:9" ht="12.75">
      <c r="A2132" s="15"/>
      <c r="B2132" s="15"/>
      <c r="C2132" s="15"/>
      <c r="D2132" s="15"/>
      <c r="E2132" s="15"/>
      <c r="F2132" s="12"/>
      <c r="G2132" s="12"/>
      <c r="H2132" s="12"/>
      <c r="I2132"/>
    </row>
    <row r="2133" spans="1:9" ht="12.75">
      <c r="A2133" s="15"/>
      <c r="B2133" s="15"/>
      <c r="C2133" s="15"/>
      <c r="D2133" s="15"/>
      <c r="E2133" s="15"/>
      <c r="F2133" s="12"/>
      <c r="G2133" s="12"/>
      <c r="H2133" s="12"/>
      <c r="I2133"/>
    </row>
    <row r="2134" spans="1:9" ht="12.75">
      <c r="A2134" s="15"/>
      <c r="B2134" s="15"/>
      <c r="C2134" s="15"/>
      <c r="D2134" s="15"/>
      <c r="E2134" s="15"/>
      <c r="F2134" s="12"/>
      <c r="G2134" s="12"/>
      <c r="H2134" s="12"/>
      <c r="I2134"/>
    </row>
    <row r="2135" spans="1:9" ht="12.75">
      <c r="A2135" s="15"/>
      <c r="B2135" s="15"/>
      <c r="C2135" s="15"/>
      <c r="D2135" s="15"/>
      <c r="E2135" s="15"/>
      <c r="F2135" s="12"/>
      <c r="G2135" s="12"/>
      <c r="H2135" s="12"/>
      <c r="I2135"/>
    </row>
    <row r="2136" spans="1:9" ht="12.75">
      <c r="A2136" s="15"/>
      <c r="B2136" s="15"/>
      <c r="C2136" s="15"/>
      <c r="D2136" s="15"/>
      <c r="E2136" s="15"/>
      <c r="F2136" s="12"/>
      <c r="G2136" s="12"/>
      <c r="H2136" s="12"/>
      <c r="I2136"/>
    </row>
    <row r="2137" spans="1:9" ht="12.75">
      <c r="A2137" s="15"/>
      <c r="B2137" s="15"/>
      <c r="C2137" s="15"/>
      <c r="D2137" s="15"/>
      <c r="E2137" s="15"/>
      <c r="F2137" s="12"/>
      <c r="G2137" s="12"/>
      <c r="H2137" s="12"/>
      <c r="I2137"/>
    </row>
    <row r="2138" spans="1:9" ht="12.75">
      <c r="A2138" s="15"/>
      <c r="B2138" s="15"/>
      <c r="C2138" s="15"/>
      <c r="D2138" s="15"/>
      <c r="E2138" s="15"/>
      <c r="F2138" s="12"/>
      <c r="G2138" s="12"/>
      <c r="H2138" s="12"/>
      <c r="I2138"/>
    </row>
    <row r="2139" spans="1:9" ht="12.75">
      <c r="A2139" s="15"/>
      <c r="B2139" s="15"/>
      <c r="C2139" s="15"/>
      <c r="D2139" s="15"/>
      <c r="E2139" s="15"/>
      <c r="F2139" s="12"/>
      <c r="G2139" s="12"/>
      <c r="H2139" s="12"/>
      <c r="I2139"/>
    </row>
    <row r="2140" spans="1:9" ht="12.75">
      <c r="A2140" s="15"/>
      <c r="B2140" s="15"/>
      <c r="C2140" s="15"/>
      <c r="D2140" s="15"/>
      <c r="E2140" s="15"/>
      <c r="F2140" s="12"/>
      <c r="G2140" s="12"/>
      <c r="H2140" s="12"/>
      <c r="I2140"/>
    </row>
    <row r="2141" spans="1:9" ht="12.75">
      <c r="A2141" s="15"/>
      <c r="B2141" s="15"/>
      <c r="C2141" s="15"/>
      <c r="D2141" s="15"/>
      <c r="E2141" s="15"/>
      <c r="F2141" s="12"/>
      <c r="G2141" s="12"/>
      <c r="H2141" s="12"/>
      <c r="I2141"/>
    </row>
    <row r="2142" spans="1:9" ht="12.75">
      <c r="A2142" s="15"/>
      <c r="B2142" s="15"/>
      <c r="C2142" s="15"/>
      <c r="D2142" s="15"/>
      <c r="E2142" s="15"/>
      <c r="F2142" s="12"/>
      <c r="G2142" s="12"/>
      <c r="H2142" s="12"/>
      <c r="I2142"/>
    </row>
    <row r="2143" spans="1:9" ht="12.75">
      <c r="A2143" s="15"/>
      <c r="B2143" s="15"/>
      <c r="C2143" s="15"/>
      <c r="D2143" s="15"/>
      <c r="E2143" s="15"/>
      <c r="F2143" s="12"/>
      <c r="G2143" s="12"/>
      <c r="H2143" s="12"/>
      <c r="I2143"/>
    </row>
    <row r="2144" spans="1:9" ht="12.75">
      <c r="A2144" s="15"/>
      <c r="B2144" s="15"/>
      <c r="C2144" s="15"/>
      <c r="D2144" s="15"/>
      <c r="E2144" s="15"/>
      <c r="F2144" s="12"/>
      <c r="G2144" s="12"/>
      <c r="H2144" s="12"/>
      <c r="I2144"/>
    </row>
    <row r="2145" spans="1:9" ht="12.75">
      <c r="A2145" s="15"/>
      <c r="B2145" s="15"/>
      <c r="C2145" s="15"/>
      <c r="D2145" s="15"/>
      <c r="E2145" s="15"/>
      <c r="F2145" s="12"/>
      <c r="G2145" s="12"/>
      <c r="H2145" s="12"/>
      <c r="I2145"/>
    </row>
    <row r="2146" spans="1:9" ht="12.75">
      <c r="A2146" s="15"/>
      <c r="B2146" s="15"/>
      <c r="C2146" s="15"/>
      <c r="D2146" s="15"/>
      <c r="E2146" s="15"/>
      <c r="F2146" s="12"/>
      <c r="G2146" s="12"/>
      <c r="H2146" s="12"/>
      <c r="I2146"/>
    </row>
    <row r="2147" spans="1:9" ht="12.75">
      <c r="A2147" s="15"/>
      <c r="B2147" s="15"/>
      <c r="C2147" s="15"/>
      <c r="D2147" s="15"/>
      <c r="E2147" s="15"/>
      <c r="F2147" s="12"/>
      <c r="G2147" s="12"/>
      <c r="H2147" s="12"/>
      <c r="I2147"/>
    </row>
    <row r="2148" spans="1:9" ht="12.75">
      <c r="A2148" s="15"/>
      <c r="B2148" s="15"/>
      <c r="C2148" s="15"/>
      <c r="D2148" s="15"/>
      <c r="E2148" s="15"/>
      <c r="F2148" s="12"/>
      <c r="G2148" s="12"/>
      <c r="H2148" s="12"/>
      <c r="I2148"/>
    </row>
    <row r="2149" spans="1:9" ht="12.75">
      <c r="A2149" s="15"/>
      <c r="B2149" s="15"/>
      <c r="C2149" s="15"/>
      <c r="D2149" s="15"/>
      <c r="E2149" s="15"/>
      <c r="F2149" s="12"/>
      <c r="G2149" s="12"/>
      <c r="H2149" s="12"/>
      <c r="I2149"/>
    </row>
    <row r="2150" spans="1:9" ht="12.75">
      <c r="A2150" s="15"/>
      <c r="B2150" s="15"/>
      <c r="C2150" s="15"/>
      <c r="D2150" s="15"/>
      <c r="E2150" s="15"/>
      <c r="F2150" s="12"/>
      <c r="G2150" s="12"/>
      <c r="H2150" s="12"/>
      <c r="I2150"/>
    </row>
    <row r="2151" spans="1:9" ht="12.75">
      <c r="A2151" s="15"/>
      <c r="B2151" s="15"/>
      <c r="C2151" s="15"/>
      <c r="D2151" s="15"/>
      <c r="E2151" s="15"/>
      <c r="F2151" s="12"/>
      <c r="G2151" s="12"/>
      <c r="H2151" s="12"/>
      <c r="I2151"/>
    </row>
    <row r="2152" spans="1:9" ht="12.75">
      <c r="A2152" s="15"/>
      <c r="B2152" s="15"/>
      <c r="C2152" s="15"/>
      <c r="D2152" s="15"/>
      <c r="E2152" s="15"/>
      <c r="F2152" s="12"/>
      <c r="G2152" s="12"/>
      <c r="H2152" s="12"/>
      <c r="I2152"/>
    </row>
    <row r="2153" spans="1:9" ht="12.75">
      <c r="A2153" s="15"/>
      <c r="B2153" s="15"/>
      <c r="C2153" s="15"/>
      <c r="D2153" s="15"/>
      <c r="E2153" s="15"/>
      <c r="F2153" s="12"/>
      <c r="G2153" s="12"/>
      <c r="H2153" s="12"/>
      <c r="I2153"/>
    </row>
    <row r="2154" spans="1:9" ht="12.75">
      <c r="A2154" s="15"/>
      <c r="B2154" s="15"/>
      <c r="C2154" s="15"/>
      <c r="D2154" s="15"/>
      <c r="E2154" s="15"/>
      <c r="F2154" s="12"/>
      <c r="G2154" s="12"/>
      <c r="H2154" s="12"/>
      <c r="I2154"/>
    </row>
    <row r="2155" spans="1:9" ht="12.75">
      <c r="A2155" s="15"/>
      <c r="B2155" s="15"/>
      <c r="C2155" s="15"/>
      <c r="D2155" s="15"/>
      <c r="E2155" s="15"/>
      <c r="F2155" s="12"/>
      <c r="G2155" s="12"/>
      <c r="H2155" s="12"/>
      <c r="I2155"/>
    </row>
    <row r="2156" spans="1:9" ht="12.75">
      <c r="A2156" s="15"/>
      <c r="B2156" s="15"/>
      <c r="C2156" s="15"/>
      <c r="D2156" s="15"/>
      <c r="E2156" s="15"/>
      <c r="F2156" s="12"/>
      <c r="G2156" s="12"/>
      <c r="H2156" s="12"/>
      <c r="I2156"/>
    </row>
    <row r="2157" spans="1:9" ht="12.75">
      <c r="A2157" s="15"/>
      <c r="B2157" s="15"/>
      <c r="C2157" s="15"/>
      <c r="D2157" s="15"/>
      <c r="E2157" s="15"/>
      <c r="F2157" s="12"/>
      <c r="G2157" s="12"/>
      <c r="H2157" s="12"/>
      <c r="I2157"/>
    </row>
    <row r="2158" spans="1:9" ht="12.75">
      <c r="A2158" s="15"/>
      <c r="B2158" s="15"/>
      <c r="C2158" s="15"/>
      <c r="D2158" s="15"/>
      <c r="E2158" s="15"/>
      <c r="F2158" s="12"/>
      <c r="G2158" s="12"/>
      <c r="H2158" s="12"/>
      <c r="I2158"/>
    </row>
    <row r="2159" spans="1:9" ht="12.75">
      <c r="A2159" s="15"/>
      <c r="B2159" s="15"/>
      <c r="C2159" s="15"/>
      <c r="D2159" s="15"/>
      <c r="E2159" s="15"/>
      <c r="F2159" s="12"/>
      <c r="G2159" s="12"/>
      <c r="H2159" s="12"/>
      <c r="I2159"/>
    </row>
    <row r="2160" spans="1:9" ht="12.75">
      <c r="A2160" s="15"/>
      <c r="B2160" s="15"/>
      <c r="C2160" s="15"/>
      <c r="D2160" s="15"/>
      <c r="E2160" s="15"/>
      <c r="F2160" s="12"/>
      <c r="G2160" s="12"/>
      <c r="H2160" s="12"/>
      <c r="I2160"/>
    </row>
    <row r="2161" spans="1:9" ht="12.75">
      <c r="A2161" s="15"/>
      <c r="B2161" s="15"/>
      <c r="C2161" s="15"/>
      <c r="D2161" s="15"/>
      <c r="E2161" s="15"/>
      <c r="F2161" s="12"/>
      <c r="G2161" s="12"/>
      <c r="H2161" s="12"/>
      <c r="I2161"/>
    </row>
    <row r="2162" spans="1:9" ht="12.75">
      <c r="A2162" s="15"/>
      <c r="B2162" s="15"/>
      <c r="C2162" s="15"/>
      <c r="D2162" s="15"/>
      <c r="E2162" s="15"/>
      <c r="F2162" s="12"/>
      <c r="G2162" s="12"/>
      <c r="H2162" s="12"/>
      <c r="I2162"/>
    </row>
    <row r="2163" spans="1:9" ht="12.75">
      <c r="A2163" s="15"/>
      <c r="B2163" s="15"/>
      <c r="C2163" s="15"/>
      <c r="D2163" s="15"/>
      <c r="E2163" s="15"/>
      <c r="F2163" s="12"/>
      <c r="G2163" s="12"/>
      <c r="H2163" s="12"/>
      <c r="I2163"/>
    </row>
    <row r="2164" spans="1:9" ht="12.75">
      <c r="A2164" s="15"/>
      <c r="B2164" s="15"/>
      <c r="C2164" s="15"/>
      <c r="D2164" s="15"/>
      <c r="E2164" s="15"/>
      <c r="F2164" s="12"/>
      <c r="G2164" s="12"/>
      <c r="H2164" s="12"/>
      <c r="I2164"/>
    </row>
    <row r="2165" spans="1:9" ht="12.75">
      <c r="A2165" s="15"/>
      <c r="B2165" s="15"/>
      <c r="C2165" s="15"/>
      <c r="D2165" s="15"/>
      <c r="E2165" s="15"/>
      <c r="F2165" s="12"/>
      <c r="G2165" s="12"/>
      <c r="H2165" s="12"/>
      <c r="I2165"/>
    </row>
    <row r="2166" spans="1:9" ht="12.75">
      <c r="A2166" s="15"/>
      <c r="B2166" s="15"/>
      <c r="C2166" s="15"/>
      <c r="D2166" s="15"/>
      <c r="E2166" s="15"/>
      <c r="F2166" s="12"/>
      <c r="G2166" s="12"/>
      <c r="H2166" s="12"/>
      <c r="I2166"/>
    </row>
    <row r="2167" spans="1:9" ht="12.75">
      <c r="A2167" s="15"/>
      <c r="B2167" s="15"/>
      <c r="C2167" s="15"/>
      <c r="D2167" s="15"/>
      <c r="E2167" s="15"/>
      <c r="F2167" s="12"/>
      <c r="G2167" s="12"/>
      <c r="H2167" s="12"/>
      <c r="I2167"/>
    </row>
    <row r="2168" spans="1:9" ht="12.75">
      <c r="A2168" s="15"/>
      <c r="B2168" s="15"/>
      <c r="C2168" s="15"/>
      <c r="D2168" s="15"/>
      <c r="E2168" s="15"/>
      <c r="F2168" s="12"/>
      <c r="G2168" s="12"/>
      <c r="H2168" s="12"/>
      <c r="I2168"/>
    </row>
    <row r="2169" spans="1:9" ht="12.75">
      <c r="A2169" s="15"/>
      <c r="B2169" s="15"/>
      <c r="C2169" s="15"/>
      <c r="D2169" s="15"/>
      <c r="E2169" s="15"/>
      <c r="F2169" s="12"/>
      <c r="G2169" s="12"/>
      <c r="H2169" s="12"/>
      <c r="I2169"/>
    </row>
    <row r="2170" spans="1:9" ht="12.75">
      <c r="A2170" s="15"/>
      <c r="B2170" s="15"/>
      <c r="C2170" s="15"/>
      <c r="D2170" s="15"/>
      <c r="E2170" s="15"/>
      <c r="F2170" s="12"/>
      <c r="G2170" s="12"/>
      <c r="H2170" s="12"/>
      <c r="I2170"/>
    </row>
    <row r="2171" spans="1:9" ht="12.75">
      <c r="A2171" s="15"/>
      <c r="B2171" s="15"/>
      <c r="C2171" s="15"/>
      <c r="D2171" s="15"/>
      <c r="E2171" s="15"/>
      <c r="F2171" s="12"/>
      <c r="G2171" s="12"/>
      <c r="H2171" s="12"/>
      <c r="I2171"/>
    </row>
    <row r="2172" spans="1:9" ht="12.75">
      <c r="A2172" s="15"/>
      <c r="B2172" s="15"/>
      <c r="C2172" s="15"/>
      <c r="D2172" s="15"/>
      <c r="E2172" s="15"/>
      <c r="F2172" s="12"/>
      <c r="G2172" s="12"/>
      <c r="H2172" s="12"/>
      <c r="I2172"/>
    </row>
    <row r="2173" spans="1:9" ht="12.75">
      <c r="A2173" s="15"/>
      <c r="B2173" s="15"/>
      <c r="C2173" s="15"/>
      <c r="D2173" s="15"/>
      <c r="E2173" s="15"/>
      <c r="F2173" s="12"/>
      <c r="G2173" s="12"/>
      <c r="H2173" s="12"/>
      <c r="I2173"/>
    </row>
    <row r="2174" spans="1:9" ht="12.75">
      <c r="A2174" s="15"/>
      <c r="B2174" s="15"/>
      <c r="C2174" s="15"/>
      <c r="D2174" s="15"/>
      <c r="E2174" s="15"/>
      <c r="F2174" s="12"/>
      <c r="G2174" s="12"/>
      <c r="H2174" s="12"/>
      <c r="I2174"/>
    </row>
    <row r="2175" spans="1:9" ht="12.75">
      <c r="A2175" s="15"/>
      <c r="B2175" s="15"/>
      <c r="C2175" s="15"/>
      <c r="D2175" s="15"/>
      <c r="E2175" s="15"/>
      <c r="F2175" s="12"/>
      <c r="G2175" s="12"/>
      <c r="H2175" s="12"/>
      <c r="I2175"/>
    </row>
    <row r="2176" spans="1:9" ht="12.75">
      <c r="A2176" s="15"/>
      <c r="B2176" s="15"/>
      <c r="C2176" s="15"/>
      <c r="D2176" s="15"/>
      <c r="E2176" s="15"/>
      <c r="F2176" s="12"/>
      <c r="G2176" s="12"/>
      <c r="H2176" s="12"/>
      <c r="I2176"/>
    </row>
    <row r="2177" spans="1:9" ht="12.75">
      <c r="A2177" s="15"/>
      <c r="B2177" s="15"/>
      <c r="C2177" s="15"/>
      <c r="D2177" s="15"/>
      <c r="E2177" s="15"/>
      <c r="F2177" s="12"/>
      <c r="G2177" s="12"/>
      <c r="H2177" s="12"/>
      <c r="I2177"/>
    </row>
    <row r="2178" spans="1:9" ht="12.75">
      <c r="A2178" s="15"/>
      <c r="B2178" s="15"/>
      <c r="C2178" s="15"/>
      <c r="D2178" s="15"/>
      <c r="E2178" s="15"/>
      <c r="F2178" s="12"/>
      <c r="G2178" s="12"/>
      <c r="H2178" s="12"/>
      <c r="I2178"/>
    </row>
    <row r="2179" spans="1:9" ht="12.75">
      <c r="A2179" s="15"/>
      <c r="B2179" s="15"/>
      <c r="C2179" s="15"/>
      <c r="D2179" s="15"/>
      <c r="E2179" s="15"/>
      <c r="F2179" s="12"/>
      <c r="G2179" s="12"/>
      <c r="H2179" s="12"/>
      <c r="I2179"/>
    </row>
    <row r="2180" spans="1:9" ht="12.75">
      <c r="A2180" s="15"/>
      <c r="B2180" s="15"/>
      <c r="C2180" s="15"/>
      <c r="D2180" s="15"/>
      <c r="E2180" s="15"/>
      <c r="F2180" s="12"/>
      <c r="G2180" s="12"/>
      <c r="H2180" s="12"/>
      <c r="I2180"/>
    </row>
    <row r="2181" spans="1:9" ht="12.75">
      <c r="A2181" s="15"/>
      <c r="B2181" s="15"/>
      <c r="C2181" s="15"/>
      <c r="D2181" s="15"/>
      <c r="E2181" s="15"/>
      <c r="F2181" s="12"/>
      <c r="G2181" s="12"/>
      <c r="H2181" s="12"/>
      <c r="I2181"/>
    </row>
    <row r="2182" spans="1:9" ht="12.75">
      <c r="A2182" s="15"/>
      <c r="B2182" s="15"/>
      <c r="C2182" s="15"/>
      <c r="D2182" s="15"/>
      <c r="E2182" s="15"/>
      <c r="F2182" s="12"/>
      <c r="G2182" s="12"/>
      <c r="H2182" s="12"/>
      <c r="I2182"/>
    </row>
    <row r="2183" spans="1:9" ht="12.75">
      <c r="A2183" s="15"/>
      <c r="B2183" s="15"/>
      <c r="C2183" s="15"/>
      <c r="D2183" s="15"/>
      <c r="E2183" s="15"/>
      <c r="F2183" s="12"/>
      <c r="G2183" s="12"/>
      <c r="H2183" s="12"/>
      <c r="I2183"/>
    </row>
    <row r="2184" spans="1:9" ht="12.75">
      <c r="A2184" s="15"/>
      <c r="B2184" s="15"/>
      <c r="C2184" s="15"/>
      <c r="D2184" s="15"/>
      <c r="E2184" s="15"/>
      <c r="F2184" s="12"/>
      <c r="G2184" s="12"/>
      <c r="H2184" s="12"/>
      <c r="I2184"/>
    </row>
    <row r="2185" spans="1:9" ht="12.75">
      <c r="A2185" s="15"/>
      <c r="B2185" s="15"/>
      <c r="C2185" s="15"/>
      <c r="D2185" s="15"/>
      <c r="E2185" s="15"/>
      <c r="F2185" s="12"/>
      <c r="G2185" s="12"/>
      <c r="H2185" s="12"/>
      <c r="I2185"/>
    </row>
    <row r="2186" spans="1:9" ht="12.75">
      <c r="A2186" s="15"/>
      <c r="B2186" s="15"/>
      <c r="C2186" s="15"/>
      <c r="D2186" s="15"/>
      <c r="E2186" s="15"/>
      <c r="F2186" s="12"/>
      <c r="G2186" s="12"/>
      <c r="H2186" s="12"/>
      <c r="I2186"/>
    </row>
    <row r="2187" spans="1:9" ht="12.75">
      <c r="A2187" s="15"/>
      <c r="B2187" s="15"/>
      <c r="C2187" s="15"/>
      <c r="D2187" s="15"/>
      <c r="E2187" s="15"/>
      <c r="F2187" s="12"/>
      <c r="G2187" s="12"/>
      <c r="H2187" s="12"/>
      <c r="I2187"/>
    </row>
    <row r="2188" spans="1:9" ht="12.75">
      <c r="A2188" s="15"/>
      <c r="B2188" s="15"/>
      <c r="C2188" s="15"/>
      <c r="D2188" s="15"/>
      <c r="E2188" s="15"/>
      <c r="F2188" s="12"/>
      <c r="G2188" s="12"/>
      <c r="H2188" s="12"/>
      <c r="I2188"/>
    </row>
    <row r="2189" spans="1:9" ht="12.75">
      <c r="A2189" s="15"/>
      <c r="B2189" s="15"/>
      <c r="C2189" s="15"/>
      <c r="D2189" s="15"/>
      <c r="E2189" s="15"/>
      <c r="F2189" s="12"/>
      <c r="G2189" s="12"/>
      <c r="H2189" s="12"/>
      <c r="I2189"/>
    </row>
    <row r="2190" spans="1:9" ht="12.75">
      <c r="A2190" s="15"/>
      <c r="B2190" s="15"/>
      <c r="C2190" s="15"/>
      <c r="D2190" s="15"/>
      <c r="E2190" s="15"/>
      <c r="F2190" s="12"/>
      <c r="G2190" s="12"/>
      <c r="H2190" s="12"/>
      <c r="I2190"/>
    </row>
    <row r="2191" spans="1:9" ht="12.75">
      <c r="A2191" s="15"/>
      <c r="B2191" s="15"/>
      <c r="C2191" s="15"/>
      <c r="D2191" s="15"/>
      <c r="E2191" s="15"/>
      <c r="F2191" s="12"/>
      <c r="G2191" s="12"/>
      <c r="H2191" s="12"/>
      <c r="I2191"/>
    </row>
    <row r="2192" spans="1:9" ht="12.75">
      <c r="A2192" s="15"/>
      <c r="B2192" s="15"/>
      <c r="C2192" s="15"/>
      <c r="D2192" s="15"/>
      <c r="E2192" s="15"/>
      <c r="F2192" s="12"/>
      <c r="G2192" s="12"/>
      <c r="H2192" s="12"/>
      <c r="I2192"/>
    </row>
    <row r="2193" spans="1:9" ht="12.75">
      <c r="A2193" s="15"/>
      <c r="B2193" s="15"/>
      <c r="C2193" s="15"/>
      <c r="D2193" s="15"/>
      <c r="E2193" s="15"/>
      <c r="F2193" s="12"/>
      <c r="G2193" s="12"/>
      <c r="H2193" s="12"/>
      <c r="I2193"/>
    </row>
    <row r="2194" spans="1:9" ht="12.75">
      <c r="A2194" s="15"/>
      <c r="B2194" s="15"/>
      <c r="C2194" s="15"/>
      <c r="D2194" s="15"/>
      <c r="E2194" s="15"/>
      <c r="F2194" s="12"/>
      <c r="G2194" s="12"/>
      <c r="H2194" s="12"/>
      <c r="I2194"/>
    </row>
    <row r="2195" spans="1:9" ht="12.75">
      <c r="A2195" s="15"/>
      <c r="B2195" s="15"/>
      <c r="C2195" s="15"/>
      <c r="D2195" s="15"/>
      <c r="E2195" s="15"/>
      <c r="F2195" s="12"/>
      <c r="G2195" s="12"/>
      <c r="H2195" s="12"/>
      <c r="I2195"/>
    </row>
    <row r="2196" spans="1:9" ht="12.75">
      <c r="A2196" s="15"/>
      <c r="B2196" s="15"/>
      <c r="C2196" s="15"/>
      <c r="D2196" s="15"/>
      <c r="E2196" s="15"/>
      <c r="F2196" s="12"/>
      <c r="G2196" s="12"/>
      <c r="H2196" s="12"/>
      <c r="I2196"/>
    </row>
    <row r="2197" spans="1:9" ht="12.75">
      <c r="A2197" s="15"/>
      <c r="B2197" s="15"/>
      <c r="C2197" s="15"/>
      <c r="D2197" s="15"/>
      <c r="E2197" s="15"/>
      <c r="F2197" s="12"/>
      <c r="G2197" s="12"/>
      <c r="H2197" s="12"/>
      <c r="I2197"/>
    </row>
    <row r="2198" spans="1:9" ht="12.75">
      <c r="A2198" s="15"/>
      <c r="B2198" s="15"/>
      <c r="C2198" s="15"/>
      <c r="D2198" s="15"/>
      <c r="E2198" s="15"/>
      <c r="F2198" s="12"/>
      <c r="G2198" s="12"/>
      <c r="H2198" s="12"/>
      <c r="I2198"/>
    </row>
    <row r="2199" spans="1:9" ht="12.75">
      <c r="A2199" s="15"/>
      <c r="B2199" s="15"/>
      <c r="C2199" s="15"/>
      <c r="D2199" s="15"/>
      <c r="E2199" s="15"/>
      <c r="F2199" s="12"/>
      <c r="G2199" s="12"/>
      <c r="H2199" s="12"/>
      <c r="I2199"/>
    </row>
    <row r="2200" spans="1:9" ht="12.75">
      <c r="A2200" s="15"/>
      <c r="B2200" s="15"/>
      <c r="C2200" s="15"/>
      <c r="D2200" s="15"/>
      <c r="E2200" s="15"/>
      <c r="F2200" s="12"/>
      <c r="G2200" s="12"/>
      <c r="H2200" s="12"/>
      <c r="I2200"/>
    </row>
    <row r="2201" spans="1:9" ht="12.75">
      <c r="A2201" s="15"/>
      <c r="B2201" s="15"/>
      <c r="C2201" s="15"/>
      <c r="D2201" s="15"/>
      <c r="E2201" s="15"/>
      <c r="F2201" s="12"/>
      <c r="G2201" s="12"/>
      <c r="H2201" s="12"/>
      <c r="I2201"/>
    </row>
    <row r="2202" spans="1:9" ht="12.75">
      <c r="A2202" s="15"/>
      <c r="B2202" s="15"/>
      <c r="C2202" s="15"/>
      <c r="D2202" s="15"/>
      <c r="E2202" s="15"/>
      <c r="F2202" s="12"/>
      <c r="G2202" s="12"/>
      <c r="H2202" s="12"/>
      <c r="I2202"/>
    </row>
    <row r="2203" spans="1:9" ht="12.75">
      <c r="A2203" s="15"/>
      <c r="B2203" s="15"/>
      <c r="C2203" s="15"/>
      <c r="D2203" s="15"/>
      <c r="E2203" s="15"/>
      <c r="F2203" s="12"/>
      <c r="G2203" s="12"/>
      <c r="H2203" s="12"/>
      <c r="I2203"/>
    </row>
    <row r="2204" spans="1:9" ht="12.75">
      <c r="A2204" s="15"/>
      <c r="B2204" s="15"/>
      <c r="C2204" s="15"/>
      <c r="D2204" s="15"/>
      <c r="E2204" s="15"/>
      <c r="F2204" s="12"/>
      <c r="G2204" s="12"/>
      <c r="H2204" s="12"/>
      <c r="I2204"/>
    </row>
    <row r="2205" spans="1:9" ht="12.75">
      <c r="A2205" s="15"/>
      <c r="B2205" s="15"/>
      <c r="C2205" s="15"/>
      <c r="D2205" s="15"/>
      <c r="E2205" s="15"/>
      <c r="F2205" s="12"/>
      <c r="G2205" s="12"/>
      <c r="H2205" s="12"/>
      <c r="I2205"/>
    </row>
    <row r="2206" spans="1:9" ht="12.75">
      <c r="A2206" s="15"/>
      <c r="B2206" s="15"/>
      <c r="C2206" s="15"/>
      <c r="D2206" s="15"/>
      <c r="E2206" s="15"/>
      <c r="F2206" s="12"/>
      <c r="G2206" s="12"/>
      <c r="H2206" s="12"/>
      <c r="I2206"/>
    </row>
    <row r="2207" spans="1:9" ht="12.75">
      <c r="A2207" s="15"/>
      <c r="B2207" s="15"/>
      <c r="C2207" s="15"/>
      <c r="D2207" s="15"/>
      <c r="E2207" s="15"/>
      <c r="F2207" s="12"/>
      <c r="G2207" s="12"/>
      <c r="H2207" s="12"/>
      <c r="I2207"/>
    </row>
    <row r="2208" spans="1:9" ht="12.75">
      <c r="A2208" s="15"/>
      <c r="B2208" s="15"/>
      <c r="C2208" s="15"/>
      <c r="D2208" s="15"/>
      <c r="E2208" s="15"/>
      <c r="F2208" s="12"/>
      <c r="G2208" s="12"/>
      <c r="H2208" s="12"/>
      <c r="I2208"/>
    </row>
    <row r="2209" spans="1:9" ht="12.75">
      <c r="A2209" s="15"/>
      <c r="B2209" s="15"/>
      <c r="C2209" s="15"/>
      <c r="D2209" s="15"/>
      <c r="E2209" s="15"/>
      <c r="F2209" s="12"/>
      <c r="G2209" s="12"/>
      <c r="H2209" s="12"/>
      <c r="I2209"/>
    </row>
    <row r="2210" spans="1:9" ht="12.75">
      <c r="A2210" s="15"/>
      <c r="B2210" s="15"/>
      <c r="C2210" s="15"/>
      <c r="D2210" s="15"/>
      <c r="E2210" s="15"/>
      <c r="F2210" s="12"/>
      <c r="G2210" s="12"/>
      <c r="H2210" s="12"/>
      <c r="I2210"/>
    </row>
    <row r="2211" spans="1:9" ht="12.75">
      <c r="A2211" s="15"/>
      <c r="B2211" s="15"/>
      <c r="C2211" s="15"/>
      <c r="D2211" s="15"/>
      <c r="E2211" s="15"/>
      <c r="F2211" s="12"/>
      <c r="G2211" s="12"/>
      <c r="H2211" s="12"/>
      <c r="I2211"/>
    </row>
    <row r="2212" spans="1:9" ht="12.75">
      <c r="A2212" s="15"/>
      <c r="B2212" s="15"/>
      <c r="C2212" s="15"/>
      <c r="D2212" s="15"/>
      <c r="E2212" s="15"/>
      <c r="F2212" s="12"/>
      <c r="G2212" s="12"/>
      <c r="H2212" s="12"/>
      <c r="I2212"/>
    </row>
    <row r="2213" spans="1:9" ht="12.75">
      <c r="A2213" s="15"/>
      <c r="B2213" s="15"/>
      <c r="C2213" s="15"/>
      <c r="D2213" s="15"/>
      <c r="E2213" s="15"/>
      <c r="F2213" s="12"/>
      <c r="G2213" s="12"/>
      <c r="H2213" s="12"/>
      <c r="I2213"/>
    </row>
    <row r="2214" spans="1:9" ht="12.75">
      <c r="A2214" s="15"/>
      <c r="B2214" s="15"/>
      <c r="C2214" s="15"/>
      <c r="D2214" s="15"/>
      <c r="E2214" s="15"/>
      <c r="F2214" s="12"/>
      <c r="G2214" s="12"/>
      <c r="H2214" s="12"/>
      <c r="I2214"/>
    </row>
    <row r="2215" spans="1:9" ht="12.75">
      <c r="A2215" s="15"/>
      <c r="B2215" s="15"/>
      <c r="C2215" s="15"/>
      <c r="D2215" s="15"/>
      <c r="E2215" s="15"/>
      <c r="F2215" s="12"/>
      <c r="G2215" s="12"/>
      <c r="H2215" s="12"/>
      <c r="I2215"/>
    </row>
    <row r="2216" spans="1:9" ht="12.75">
      <c r="A2216" s="15"/>
      <c r="B2216" s="15"/>
      <c r="C2216" s="15"/>
      <c r="D2216" s="15"/>
      <c r="E2216" s="15"/>
      <c r="F2216" s="12"/>
      <c r="G2216" s="12"/>
      <c r="H2216" s="12"/>
      <c r="I2216"/>
    </row>
    <row r="2217" spans="1:9" ht="12.75">
      <c r="A2217" s="15"/>
      <c r="B2217" s="15"/>
      <c r="C2217" s="15"/>
      <c r="D2217" s="15"/>
      <c r="E2217" s="15"/>
      <c r="F2217" s="12"/>
      <c r="G2217" s="12"/>
      <c r="H2217" s="12"/>
      <c r="I2217"/>
    </row>
    <row r="2218" spans="1:9" ht="12.75">
      <c r="A2218" s="15"/>
      <c r="B2218" s="15"/>
      <c r="C2218" s="15"/>
      <c r="D2218" s="15"/>
      <c r="E2218" s="15"/>
      <c r="F2218" s="12"/>
      <c r="G2218" s="12"/>
      <c r="H2218" s="12"/>
      <c r="I2218"/>
    </row>
    <row r="2219" spans="1:9" ht="12.75">
      <c r="A2219" s="15"/>
      <c r="B2219" s="15"/>
      <c r="C2219" s="15"/>
      <c r="D2219" s="15"/>
      <c r="E2219" s="15"/>
      <c r="F2219" s="12"/>
      <c r="G2219" s="12"/>
      <c r="H2219" s="12"/>
      <c r="I2219"/>
    </row>
    <row r="2220" spans="1:9" ht="12.75">
      <c r="A2220" s="15"/>
      <c r="B2220" s="15"/>
      <c r="C2220" s="15"/>
      <c r="D2220" s="15"/>
      <c r="E2220" s="15"/>
      <c r="F2220" s="12"/>
      <c r="G2220" s="12"/>
      <c r="H2220" s="12"/>
      <c r="I2220"/>
    </row>
    <row r="2221" spans="1:9" ht="12.75">
      <c r="A2221" s="15"/>
      <c r="B2221" s="15"/>
      <c r="C2221" s="15"/>
      <c r="D2221" s="15"/>
      <c r="E2221" s="15"/>
      <c r="F2221" s="12"/>
      <c r="G2221" s="12"/>
      <c r="H2221" s="12"/>
      <c r="I2221"/>
    </row>
    <row r="2222" spans="1:9" ht="12.75">
      <c r="A2222" s="15"/>
      <c r="B2222" s="15"/>
      <c r="C2222" s="15"/>
      <c r="D2222" s="15"/>
      <c r="E2222" s="15"/>
      <c r="F2222" s="12"/>
      <c r="G2222" s="12"/>
      <c r="H2222" s="12"/>
      <c r="I2222"/>
    </row>
    <row r="2223" spans="1:9" ht="12.75">
      <c r="A2223" s="15"/>
      <c r="B2223" s="15"/>
      <c r="C2223" s="15"/>
      <c r="D2223" s="15"/>
      <c r="E2223" s="15"/>
      <c r="F2223" s="12"/>
      <c r="G2223" s="12"/>
      <c r="H2223" s="12"/>
      <c r="I2223"/>
    </row>
    <row r="2224" spans="1:9" ht="12.75">
      <c r="A2224" s="15"/>
      <c r="B2224" s="15"/>
      <c r="C2224" s="15"/>
      <c r="D2224" s="15"/>
      <c r="E2224" s="15"/>
      <c r="F2224" s="12"/>
      <c r="G2224" s="12"/>
      <c r="H2224" s="12"/>
      <c r="I2224"/>
    </row>
    <row r="2225" spans="1:9" ht="12.75">
      <c r="A2225" s="15"/>
      <c r="B2225" s="15"/>
      <c r="C2225" s="15"/>
      <c r="D2225" s="15"/>
      <c r="E2225" s="15"/>
      <c r="F2225" s="12"/>
      <c r="G2225" s="12"/>
      <c r="H2225" s="12"/>
      <c r="I2225"/>
    </row>
    <row r="2226" spans="1:9" ht="12.75">
      <c r="A2226" s="15"/>
      <c r="B2226" s="15"/>
      <c r="C2226" s="15"/>
      <c r="D2226" s="15"/>
      <c r="E2226" s="15"/>
      <c r="F2226" s="12"/>
      <c r="G2226" s="12"/>
      <c r="H2226" s="12"/>
      <c r="I2226"/>
    </row>
    <row r="2227" spans="1:9" ht="12.75">
      <c r="A2227" s="15"/>
      <c r="B2227" s="15"/>
      <c r="C2227" s="15"/>
      <c r="D2227" s="15"/>
      <c r="E2227" s="15"/>
      <c r="F2227" s="12"/>
      <c r="G2227" s="12"/>
      <c r="H2227" s="12"/>
      <c r="I2227"/>
    </row>
    <row r="2228" spans="1:9" ht="12.75">
      <c r="A2228" s="15"/>
      <c r="B2228" s="15"/>
      <c r="C2228" s="15"/>
      <c r="D2228" s="15"/>
      <c r="E2228" s="15"/>
      <c r="F2228" s="12"/>
      <c r="G2228" s="12"/>
      <c r="H2228" s="12"/>
      <c r="I2228"/>
    </row>
    <row r="2229" spans="1:9" ht="12.75">
      <c r="A2229" s="15"/>
      <c r="B2229" s="15"/>
      <c r="C2229" s="15"/>
      <c r="D2229" s="15"/>
      <c r="E2229" s="15"/>
      <c r="F2229" s="12"/>
      <c r="G2229" s="12"/>
      <c r="H2229" s="12"/>
      <c r="I2229"/>
    </row>
    <row r="2230" spans="1:9" ht="12.75">
      <c r="A2230" s="15"/>
      <c r="B2230" s="15"/>
      <c r="C2230" s="15"/>
      <c r="D2230" s="15"/>
      <c r="E2230" s="15"/>
      <c r="F2230" s="12"/>
      <c r="G2230" s="12"/>
      <c r="H2230" s="12"/>
      <c r="I2230"/>
    </row>
    <row r="2231" spans="1:9" ht="12.75">
      <c r="A2231" s="15"/>
      <c r="B2231" s="15"/>
      <c r="C2231" s="15"/>
      <c r="D2231" s="15"/>
      <c r="E2231" s="15"/>
      <c r="F2231" s="12"/>
      <c r="G2231" s="12"/>
      <c r="H2231" s="12"/>
      <c r="I2231"/>
    </row>
    <row r="2232" spans="1:9" ht="12.75">
      <c r="A2232" s="15"/>
      <c r="B2232" s="15"/>
      <c r="C2232" s="15"/>
      <c r="D2232" s="15"/>
      <c r="E2232" s="15"/>
      <c r="F2232" s="12"/>
      <c r="G2232" s="12"/>
      <c r="H2232" s="12"/>
      <c r="I2232"/>
    </row>
    <row r="2233" spans="1:9" ht="12.75">
      <c r="A2233" s="15"/>
      <c r="B2233" s="15"/>
      <c r="C2233" s="15"/>
      <c r="D2233" s="15"/>
      <c r="E2233" s="15"/>
      <c r="F2233" s="12"/>
      <c r="G2233" s="12"/>
      <c r="H2233" s="12"/>
      <c r="I2233"/>
    </row>
    <row r="2234" spans="1:9" ht="12.75">
      <c r="A2234" s="15"/>
      <c r="B2234" s="15"/>
      <c r="C2234" s="15"/>
      <c r="D2234" s="15"/>
      <c r="E2234" s="15"/>
      <c r="F2234" s="12"/>
      <c r="G2234" s="12"/>
      <c r="H2234" s="12"/>
      <c r="I2234"/>
    </row>
    <row r="2235" spans="1:9" ht="12.75">
      <c r="A2235" s="15"/>
      <c r="B2235" s="15"/>
      <c r="C2235" s="15"/>
      <c r="D2235" s="15"/>
      <c r="E2235" s="15"/>
      <c r="F2235" s="12"/>
      <c r="G2235" s="12"/>
      <c r="H2235" s="12"/>
      <c r="I2235"/>
    </row>
    <row r="2236" spans="1:9" ht="12.75">
      <c r="A2236" s="15"/>
      <c r="B2236" s="15"/>
      <c r="C2236" s="15"/>
      <c r="D2236" s="15"/>
      <c r="E2236" s="15"/>
      <c r="F2236" s="12"/>
      <c r="G2236" s="12"/>
      <c r="H2236" s="12"/>
      <c r="I2236"/>
    </row>
    <row r="2237" spans="1:9" ht="12.75">
      <c r="A2237" s="15"/>
      <c r="B2237" s="15"/>
      <c r="C2237" s="15"/>
      <c r="D2237" s="15"/>
      <c r="E2237" s="15"/>
      <c r="F2237" s="12"/>
      <c r="G2237" s="12"/>
      <c r="H2237" s="12"/>
      <c r="I2237"/>
    </row>
    <row r="2238" spans="1:9" ht="12.75">
      <c r="A2238" s="15"/>
      <c r="B2238" s="15"/>
      <c r="C2238" s="15"/>
      <c r="D2238" s="15"/>
      <c r="E2238" s="15"/>
      <c r="F2238" s="12"/>
      <c r="G2238" s="12"/>
      <c r="H2238" s="12"/>
      <c r="I2238"/>
    </row>
    <row r="2239" spans="1:9" ht="12.75">
      <c r="A2239" s="15"/>
      <c r="B2239" s="15"/>
      <c r="C2239" s="15"/>
      <c r="D2239" s="15"/>
      <c r="E2239" s="15"/>
      <c r="F2239" s="12"/>
      <c r="G2239" s="12"/>
      <c r="H2239" s="12"/>
      <c r="I2239"/>
    </row>
    <row r="2240" spans="1:9" ht="12.75">
      <c r="A2240" s="15"/>
      <c r="B2240" s="15"/>
      <c r="C2240" s="15"/>
      <c r="D2240" s="15"/>
      <c r="E2240" s="15"/>
      <c r="F2240" s="12"/>
      <c r="G2240" s="12"/>
      <c r="H2240" s="12"/>
      <c r="I2240"/>
    </row>
    <row r="2241" spans="1:9" ht="12.75">
      <c r="A2241" s="15"/>
      <c r="B2241" s="15"/>
      <c r="C2241" s="15"/>
      <c r="D2241" s="15"/>
      <c r="E2241" s="15"/>
      <c r="F2241" s="12"/>
      <c r="G2241" s="12"/>
      <c r="H2241" s="12"/>
      <c r="I2241"/>
    </row>
    <row r="2242" spans="1:9" ht="12.75">
      <c r="A2242" s="15"/>
      <c r="B2242" s="15"/>
      <c r="C2242" s="15"/>
      <c r="D2242" s="15"/>
      <c r="E2242" s="15"/>
      <c r="F2242" s="12"/>
      <c r="G2242" s="12"/>
      <c r="H2242" s="12"/>
      <c r="I2242"/>
    </row>
    <row r="2243" spans="1:9" ht="12.75">
      <c r="A2243" s="15"/>
      <c r="B2243" s="15"/>
      <c r="C2243" s="15"/>
      <c r="D2243" s="15"/>
      <c r="E2243" s="15"/>
      <c r="F2243" s="12"/>
      <c r="G2243" s="12"/>
      <c r="H2243" s="12"/>
      <c r="I2243"/>
    </row>
    <row r="2244" spans="1:9" ht="12.75">
      <c r="A2244" s="15"/>
      <c r="B2244" s="15"/>
      <c r="C2244" s="15"/>
      <c r="D2244" s="15"/>
      <c r="E2244" s="15"/>
      <c r="F2244" s="12"/>
      <c r="G2244" s="12"/>
      <c r="H2244" s="12"/>
      <c r="I2244"/>
    </row>
    <row r="2245" spans="1:9" ht="12.75">
      <c r="A2245" s="15"/>
      <c r="B2245" s="15"/>
      <c r="C2245" s="15"/>
      <c r="D2245" s="15"/>
      <c r="E2245" s="15"/>
      <c r="F2245" s="12"/>
      <c r="G2245" s="12"/>
      <c r="H2245" s="12"/>
      <c r="I2245"/>
    </row>
    <row r="2246" spans="1:9" ht="12.75">
      <c r="A2246" s="15"/>
      <c r="B2246" s="15"/>
      <c r="C2246" s="15"/>
      <c r="D2246" s="15"/>
      <c r="E2246" s="15"/>
      <c r="F2246" s="12"/>
      <c r="G2246" s="12"/>
      <c r="H2246" s="12"/>
      <c r="I2246"/>
    </row>
    <row r="2247" spans="1:9" ht="12.75">
      <c r="A2247" s="15"/>
      <c r="B2247" s="15"/>
      <c r="C2247" s="15"/>
      <c r="D2247" s="15"/>
      <c r="E2247" s="15"/>
      <c r="F2247" s="12"/>
      <c r="G2247" s="12"/>
      <c r="H2247" s="12"/>
      <c r="I2247"/>
    </row>
    <row r="2248" spans="1:9" ht="12.75">
      <c r="A2248" s="15"/>
      <c r="B2248" s="15"/>
      <c r="C2248" s="15"/>
      <c r="D2248" s="15"/>
      <c r="E2248" s="15"/>
      <c r="F2248" s="12"/>
      <c r="G2248" s="12"/>
      <c r="H2248" s="12"/>
      <c r="I2248"/>
    </row>
    <row r="2249" spans="1:9" ht="12.75">
      <c r="A2249" s="15"/>
      <c r="B2249" s="15"/>
      <c r="C2249" s="15"/>
      <c r="D2249" s="15"/>
      <c r="E2249" s="15"/>
      <c r="F2249" s="12"/>
      <c r="G2249" s="12"/>
      <c r="H2249" s="12"/>
      <c r="I2249"/>
    </row>
    <row r="2250" spans="1:9" ht="12.75">
      <c r="A2250" s="15"/>
      <c r="B2250" s="15"/>
      <c r="C2250" s="15"/>
      <c r="D2250" s="15"/>
      <c r="E2250" s="15"/>
      <c r="F2250" s="12"/>
      <c r="G2250" s="12"/>
      <c r="H2250" s="12"/>
      <c r="I2250"/>
    </row>
    <row r="2251" spans="1:9" ht="12.75">
      <c r="A2251" s="15"/>
      <c r="B2251" s="15"/>
      <c r="C2251" s="15"/>
      <c r="D2251" s="15"/>
      <c r="E2251" s="15"/>
      <c r="F2251" s="12"/>
      <c r="G2251" s="12"/>
      <c r="H2251" s="12"/>
      <c r="I2251"/>
    </row>
    <row r="2252" spans="1:9" ht="12.75">
      <c r="A2252" s="15"/>
      <c r="B2252" s="15"/>
      <c r="C2252" s="15"/>
      <c r="D2252" s="15"/>
      <c r="E2252" s="15"/>
      <c r="F2252" s="12"/>
      <c r="G2252" s="12"/>
      <c r="H2252" s="12"/>
      <c r="I2252"/>
    </row>
    <row r="2253" spans="1:9" ht="12.75">
      <c r="A2253" s="15"/>
      <c r="B2253" s="15"/>
      <c r="C2253" s="15"/>
      <c r="D2253" s="15"/>
      <c r="E2253" s="15"/>
      <c r="F2253" s="12"/>
      <c r="G2253" s="12"/>
      <c r="H2253" s="12"/>
      <c r="I2253"/>
    </row>
    <row r="2254" spans="1:9" ht="12.75">
      <c r="A2254" s="15"/>
      <c r="B2254" s="15"/>
      <c r="C2254" s="15"/>
      <c r="D2254" s="15"/>
      <c r="E2254" s="15"/>
      <c r="F2254" s="12"/>
      <c r="G2254" s="12"/>
      <c r="H2254" s="12"/>
      <c r="I2254"/>
    </row>
    <row r="2255" spans="1:9" ht="12.75">
      <c r="A2255" s="15"/>
      <c r="B2255" s="15"/>
      <c r="C2255" s="15"/>
      <c r="D2255" s="15"/>
      <c r="E2255" s="15"/>
      <c r="F2255" s="12"/>
      <c r="G2255" s="12"/>
      <c r="H2255" s="12"/>
      <c r="I2255"/>
    </row>
    <row r="2256" spans="1:9" ht="12.75">
      <c r="A2256" s="15"/>
      <c r="B2256" s="15"/>
      <c r="C2256" s="15"/>
      <c r="D2256" s="15"/>
      <c r="E2256" s="15"/>
      <c r="F2256" s="12"/>
      <c r="G2256" s="12"/>
      <c r="H2256" s="12"/>
      <c r="I2256"/>
    </row>
    <row r="2257" spans="1:9" ht="12.75">
      <c r="A2257" s="15"/>
      <c r="B2257" s="15"/>
      <c r="C2257" s="15"/>
      <c r="D2257" s="15"/>
      <c r="E2257" s="15"/>
      <c r="F2257" s="12"/>
      <c r="G2257" s="12"/>
      <c r="H2257" s="12"/>
      <c r="I2257"/>
    </row>
    <row r="2258" spans="1:9" ht="12.75">
      <c r="A2258" s="15"/>
      <c r="B2258" s="15"/>
      <c r="C2258" s="15"/>
      <c r="D2258" s="15"/>
      <c r="E2258" s="15"/>
      <c r="F2258" s="12"/>
      <c r="G2258" s="12"/>
      <c r="H2258" s="12"/>
      <c r="I2258"/>
    </row>
    <row r="2259" spans="1:9" ht="12.75">
      <c r="A2259" s="15"/>
      <c r="B2259" s="15"/>
      <c r="C2259" s="15"/>
      <c r="D2259" s="15"/>
      <c r="E2259" s="15"/>
      <c r="F2259" s="12"/>
      <c r="G2259" s="12"/>
      <c r="H2259" s="12"/>
      <c r="I2259"/>
    </row>
    <row r="2260" spans="1:9" ht="12.75">
      <c r="A2260" s="15"/>
      <c r="B2260" s="15"/>
      <c r="C2260" s="15"/>
      <c r="D2260" s="15"/>
      <c r="E2260" s="15"/>
      <c r="F2260" s="12"/>
      <c r="G2260" s="12"/>
      <c r="H2260" s="12"/>
      <c r="I2260"/>
    </row>
    <row r="2261" spans="1:9" ht="12.75">
      <c r="A2261" s="15"/>
      <c r="B2261" s="15"/>
      <c r="C2261" s="15"/>
      <c r="D2261" s="15"/>
      <c r="E2261" s="15"/>
      <c r="F2261" s="12"/>
      <c r="G2261" s="12"/>
      <c r="H2261" s="12"/>
      <c r="I2261"/>
    </row>
    <row r="2262" spans="1:9" ht="12.75">
      <c r="A2262" s="15"/>
      <c r="B2262" s="15"/>
      <c r="C2262" s="15"/>
      <c r="D2262" s="15"/>
      <c r="E2262" s="15"/>
      <c r="F2262" s="12"/>
      <c r="G2262" s="12"/>
      <c r="H2262" s="12"/>
      <c r="I2262"/>
    </row>
    <row r="2263" spans="1:9" ht="12.75">
      <c r="A2263" s="15"/>
      <c r="B2263" s="15"/>
      <c r="C2263" s="15"/>
      <c r="D2263" s="15"/>
      <c r="E2263" s="15"/>
      <c r="F2263" s="12"/>
      <c r="G2263" s="12"/>
      <c r="H2263" s="12"/>
      <c r="I2263"/>
    </row>
    <row r="2264" spans="1:9" ht="12.75">
      <c r="A2264" s="15"/>
      <c r="B2264" s="15"/>
      <c r="C2264" s="15"/>
      <c r="D2264" s="15"/>
      <c r="E2264" s="15"/>
      <c r="F2264" s="12"/>
      <c r="G2264" s="12"/>
      <c r="H2264" s="12"/>
      <c r="I2264"/>
    </row>
    <row r="2265" spans="1:9" ht="12.75">
      <c r="A2265" s="15"/>
      <c r="B2265" s="15"/>
      <c r="C2265" s="15"/>
      <c r="D2265" s="15"/>
      <c r="E2265" s="15"/>
      <c r="F2265" s="12"/>
      <c r="G2265" s="12"/>
      <c r="H2265" s="12"/>
      <c r="I2265"/>
    </row>
    <row r="2266" spans="1:9" ht="12.75">
      <c r="A2266" s="15"/>
      <c r="B2266" s="15"/>
      <c r="C2266" s="15"/>
      <c r="D2266" s="15"/>
      <c r="E2266" s="15"/>
      <c r="F2266" s="12"/>
      <c r="G2266" s="12"/>
      <c r="H2266" s="12"/>
      <c r="I2266"/>
    </row>
    <row r="2267" spans="1:9" ht="12.75">
      <c r="A2267" s="15"/>
      <c r="B2267" s="15"/>
      <c r="C2267" s="15"/>
      <c r="D2267" s="15"/>
      <c r="E2267" s="15"/>
      <c r="F2267" s="12"/>
      <c r="G2267" s="12"/>
      <c r="H2267" s="12"/>
      <c r="I2267"/>
    </row>
    <row r="2268" spans="1:9" ht="12.75">
      <c r="A2268" s="15"/>
      <c r="B2268" s="15"/>
      <c r="C2268" s="15"/>
      <c r="D2268" s="15"/>
      <c r="E2268" s="15"/>
      <c r="F2268" s="12"/>
      <c r="G2268" s="12"/>
      <c r="H2268" s="12"/>
      <c r="I2268"/>
    </row>
    <row r="2269" spans="1:9" ht="12.75">
      <c r="A2269" s="15"/>
      <c r="B2269" s="15"/>
      <c r="C2269" s="15"/>
      <c r="D2269" s="15"/>
      <c r="E2269" s="15"/>
      <c r="F2269" s="12"/>
      <c r="G2269" s="12"/>
      <c r="H2269" s="12"/>
      <c r="I2269"/>
    </row>
    <row r="2270" spans="1:9" ht="12.75">
      <c r="A2270" s="15"/>
      <c r="B2270" s="15"/>
      <c r="C2270" s="15"/>
      <c r="D2270" s="15"/>
      <c r="E2270" s="15"/>
      <c r="F2270" s="12"/>
      <c r="G2270" s="12"/>
      <c r="H2270" s="12"/>
      <c r="I2270"/>
    </row>
    <row r="2271" spans="1:9" ht="12.75">
      <c r="A2271" s="15"/>
      <c r="B2271" s="15"/>
      <c r="C2271" s="15"/>
      <c r="D2271" s="15"/>
      <c r="E2271" s="15"/>
      <c r="F2271" s="12"/>
      <c r="G2271" s="12"/>
      <c r="H2271" s="12"/>
      <c r="I2271"/>
    </row>
    <row r="2272" spans="1:9" ht="12.75">
      <c r="A2272" s="15"/>
      <c r="B2272" s="15"/>
      <c r="C2272" s="15"/>
      <c r="D2272" s="15"/>
      <c r="E2272" s="15"/>
      <c r="F2272" s="12"/>
      <c r="G2272" s="12"/>
      <c r="H2272" s="12"/>
      <c r="I2272"/>
    </row>
    <row r="2273" spans="1:9" ht="12.75">
      <c r="A2273" s="15"/>
      <c r="B2273" s="15"/>
      <c r="C2273" s="15"/>
      <c r="D2273" s="15"/>
      <c r="E2273" s="15"/>
      <c r="F2273" s="12"/>
      <c r="G2273" s="12"/>
      <c r="H2273" s="12"/>
      <c r="I2273"/>
    </row>
    <row r="2274" spans="1:9" ht="12.75">
      <c r="A2274" s="15"/>
      <c r="B2274" s="15"/>
      <c r="C2274" s="15"/>
      <c r="D2274" s="15"/>
      <c r="E2274" s="15"/>
      <c r="F2274" s="12"/>
      <c r="G2274" s="12"/>
      <c r="H2274" s="12"/>
      <c r="I2274"/>
    </row>
    <row r="2275" spans="1:9" ht="12.75">
      <c r="A2275" s="15"/>
      <c r="B2275" s="15"/>
      <c r="C2275" s="15"/>
      <c r="D2275" s="15"/>
      <c r="E2275" s="15"/>
      <c r="F2275" s="12"/>
      <c r="G2275" s="12"/>
      <c r="H2275" s="12"/>
      <c r="I2275"/>
    </row>
    <row r="2276" spans="1:9" ht="12.75">
      <c r="A2276" s="15"/>
      <c r="B2276" s="15"/>
      <c r="C2276" s="15"/>
      <c r="D2276" s="15"/>
      <c r="E2276" s="15"/>
      <c r="F2276" s="12"/>
      <c r="G2276" s="12"/>
      <c r="H2276" s="12"/>
      <c r="I2276"/>
    </row>
    <row r="2277" spans="1:9" ht="12.75">
      <c r="A2277" s="15"/>
      <c r="B2277" s="15"/>
      <c r="C2277" s="15"/>
      <c r="D2277" s="15"/>
      <c r="E2277" s="15"/>
      <c r="F2277" s="12"/>
      <c r="G2277" s="12"/>
      <c r="H2277" s="12"/>
      <c r="I2277"/>
    </row>
    <row r="2278" spans="1:9" ht="12.75">
      <c r="A2278" s="15"/>
      <c r="B2278" s="15"/>
      <c r="C2278" s="15"/>
      <c r="D2278" s="15"/>
      <c r="E2278" s="15"/>
      <c r="F2278" s="12"/>
      <c r="G2278" s="12"/>
      <c r="H2278" s="12"/>
      <c r="I2278"/>
    </row>
    <row r="2279" spans="1:9" ht="12.75">
      <c r="A2279" s="15"/>
      <c r="B2279" s="15"/>
      <c r="C2279" s="15"/>
      <c r="D2279" s="15"/>
      <c r="E2279" s="15"/>
      <c r="F2279" s="12"/>
      <c r="G2279" s="12"/>
      <c r="H2279" s="12"/>
      <c r="I2279"/>
    </row>
    <row r="2280" spans="1:9" ht="12.75">
      <c r="A2280" s="15"/>
      <c r="B2280" s="15"/>
      <c r="C2280" s="15"/>
      <c r="D2280" s="15"/>
      <c r="E2280" s="15"/>
      <c r="F2280" s="12"/>
      <c r="G2280" s="12"/>
      <c r="H2280" s="12"/>
      <c r="I2280"/>
    </row>
    <row r="2281" spans="1:9" ht="12.75">
      <c r="A2281" s="15"/>
      <c r="B2281" s="15"/>
      <c r="C2281" s="15"/>
      <c r="D2281" s="15"/>
      <c r="E2281" s="15"/>
      <c r="F2281" s="12"/>
      <c r="G2281" s="12"/>
      <c r="H2281" s="12"/>
      <c r="I2281"/>
    </row>
    <row r="2282" spans="1:9" ht="12.75">
      <c r="A2282" s="15"/>
      <c r="B2282" s="15"/>
      <c r="C2282" s="15"/>
      <c r="D2282" s="15"/>
      <c r="E2282" s="15"/>
      <c r="F2282" s="12"/>
      <c r="G2282" s="12"/>
      <c r="H2282" s="12"/>
      <c r="I2282"/>
    </row>
    <row r="2283" spans="1:9" ht="12.75">
      <c r="A2283" s="15"/>
      <c r="B2283" s="15"/>
      <c r="C2283" s="15"/>
      <c r="D2283" s="15"/>
      <c r="E2283" s="15"/>
      <c r="F2283" s="12"/>
      <c r="G2283" s="12"/>
      <c r="H2283" s="12"/>
      <c r="I2283"/>
    </row>
    <row r="2284" spans="1:9" ht="12.75">
      <c r="A2284" s="15"/>
      <c r="B2284" s="15"/>
      <c r="C2284" s="15"/>
      <c r="D2284" s="15"/>
      <c r="E2284" s="15"/>
      <c r="F2284" s="12"/>
      <c r="G2284" s="12"/>
      <c r="H2284" s="12"/>
      <c r="I2284"/>
    </row>
    <row r="2285" spans="1:9" ht="12.75">
      <c r="A2285" s="15"/>
      <c r="B2285" s="15"/>
      <c r="C2285" s="15"/>
      <c r="D2285" s="15"/>
      <c r="E2285" s="15"/>
      <c r="F2285" s="12"/>
      <c r="G2285" s="12"/>
      <c r="H2285" s="12"/>
      <c r="I2285"/>
    </row>
    <row r="2286" spans="1:9" ht="12.75">
      <c r="A2286" s="15"/>
      <c r="B2286" s="15"/>
      <c r="C2286" s="15"/>
      <c r="D2286" s="15"/>
      <c r="E2286" s="15"/>
      <c r="F2286" s="12"/>
      <c r="G2286" s="12"/>
      <c r="H2286" s="12"/>
      <c r="I2286"/>
    </row>
    <row r="2287" spans="1:9" ht="12.75">
      <c r="A2287" s="15"/>
      <c r="B2287" s="15"/>
      <c r="C2287" s="15"/>
      <c r="D2287" s="15"/>
      <c r="E2287" s="15"/>
      <c r="F2287" s="12"/>
      <c r="G2287" s="12"/>
      <c r="H2287" s="12"/>
      <c r="I2287"/>
    </row>
    <row r="2288" spans="1:9" ht="12.75">
      <c r="A2288" s="15"/>
      <c r="B2288" s="15"/>
      <c r="C2288" s="15"/>
      <c r="D2288" s="15"/>
      <c r="E2288" s="15"/>
      <c r="F2288" s="12"/>
      <c r="G2288" s="12"/>
      <c r="H2288" s="12"/>
      <c r="I2288"/>
    </row>
    <row r="2289" spans="1:9" ht="12.75">
      <c r="A2289" s="15"/>
      <c r="B2289" s="15"/>
      <c r="C2289" s="15"/>
      <c r="D2289" s="15"/>
      <c r="E2289" s="15"/>
      <c r="F2289" s="12"/>
      <c r="G2289" s="12"/>
      <c r="H2289" s="12"/>
      <c r="I2289"/>
    </row>
    <row r="2290" spans="1:9" ht="12.75">
      <c r="A2290" s="15"/>
      <c r="B2290" s="15"/>
      <c r="C2290" s="15"/>
      <c r="D2290" s="15"/>
      <c r="E2290" s="15"/>
      <c r="F2290" s="12"/>
      <c r="G2290" s="12"/>
      <c r="H2290" s="12"/>
      <c r="I2290"/>
    </row>
    <row r="2291" spans="1:9" ht="12.75">
      <c r="A2291" s="15"/>
      <c r="B2291" s="15"/>
      <c r="C2291" s="15"/>
      <c r="D2291" s="15"/>
      <c r="E2291" s="15"/>
      <c r="F2291" s="12"/>
      <c r="G2291" s="12"/>
      <c r="H2291" s="12"/>
      <c r="I2291"/>
    </row>
    <row r="2292" spans="1:9" ht="12.75">
      <c r="A2292" s="15"/>
      <c r="B2292" s="15"/>
      <c r="C2292" s="15"/>
      <c r="D2292" s="15"/>
      <c r="E2292" s="15"/>
      <c r="F2292" s="12"/>
      <c r="G2292" s="12"/>
      <c r="H2292" s="12"/>
      <c r="I2292"/>
    </row>
    <row r="2293" spans="1:9" ht="12.75">
      <c r="A2293" s="15"/>
      <c r="B2293" s="15"/>
      <c r="C2293" s="15"/>
      <c r="D2293" s="15"/>
      <c r="E2293" s="15"/>
      <c r="F2293" s="12"/>
      <c r="G2293" s="12"/>
      <c r="H2293" s="12"/>
      <c r="I2293"/>
    </row>
    <row r="2294" spans="1:9" ht="12.75">
      <c r="A2294" s="15"/>
      <c r="B2294" s="15"/>
      <c r="C2294" s="15"/>
      <c r="D2294" s="15"/>
      <c r="E2294" s="15"/>
      <c r="F2294" s="12"/>
      <c r="G2294" s="12"/>
      <c r="H2294" s="12"/>
      <c r="I2294"/>
    </row>
    <row r="2295" spans="1:9" ht="12.75">
      <c r="A2295" s="15"/>
      <c r="B2295" s="15"/>
      <c r="C2295" s="15"/>
      <c r="D2295" s="15"/>
      <c r="E2295" s="15"/>
      <c r="F2295" s="12"/>
      <c r="G2295" s="12"/>
      <c r="H2295" s="12"/>
      <c r="I2295"/>
    </row>
    <row r="2296" spans="1:9" ht="12.75">
      <c r="A2296" s="15"/>
      <c r="B2296" s="15"/>
      <c r="C2296" s="15"/>
      <c r="D2296" s="15"/>
      <c r="E2296" s="15"/>
      <c r="F2296" s="12"/>
      <c r="G2296" s="12"/>
      <c r="H2296" s="12"/>
      <c r="I2296"/>
    </row>
    <row r="2297" spans="1:9" ht="12.75">
      <c r="A2297" s="15"/>
      <c r="B2297" s="15"/>
      <c r="C2297" s="15"/>
      <c r="D2297" s="15"/>
      <c r="E2297" s="15"/>
      <c r="F2297" s="12"/>
      <c r="G2297" s="12"/>
      <c r="H2297" s="12"/>
      <c r="I2297"/>
    </row>
    <row r="2298" spans="1:9" ht="12.75">
      <c r="A2298" s="15"/>
      <c r="B2298" s="15"/>
      <c r="C2298" s="15"/>
      <c r="D2298" s="15"/>
      <c r="E2298" s="15"/>
      <c r="F2298" s="12"/>
      <c r="G2298" s="12"/>
      <c r="H2298" s="12"/>
      <c r="I2298"/>
    </row>
    <row r="2299" spans="1:9" ht="12.75">
      <c r="A2299" s="15"/>
      <c r="B2299" s="15"/>
      <c r="C2299" s="15"/>
      <c r="D2299" s="15"/>
      <c r="E2299" s="15"/>
      <c r="F2299" s="12"/>
      <c r="G2299" s="12"/>
      <c r="H2299" s="12"/>
      <c r="I2299"/>
    </row>
    <row r="2300" spans="1:9" ht="12.75">
      <c r="A2300" s="15"/>
      <c r="B2300" s="15"/>
      <c r="C2300" s="15"/>
      <c r="D2300" s="15"/>
      <c r="E2300" s="15"/>
      <c r="F2300" s="12"/>
      <c r="G2300" s="12"/>
      <c r="H2300" s="12"/>
      <c r="I2300"/>
    </row>
    <row r="2301" spans="1:9" ht="12.75">
      <c r="A2301" s="15"/>
      <c r="B2301" s="15"/>
      <c r="C2301" s="15"/>
      <c r="D2301" s="15"/>
      <c r="E2301" s="15"/>
      <c r="F2301" s="12"/>
      <c r="G2301" s="12"/>
      <c r="H2301" s="12"/>
      <c r="I2301"/>
    </row>
    <row r="2302" spans="1:9" ht="12.75">
      <c r="A2302" s="15"/>
      <c r="B2302" s="15"/>
      <c r="C2302" s="15"/>
      <c r="D2302" s="15"/>
      <c r="E2302" s="15"/>
      <c r="F2302" s="12"/>
      <c r="G2302" s="12"/>
      <c r="H2302" s="12"/>
      <c r="I2302"/>
    </row>
    <row r="2303" spans="1:9" ht="12.75">
      <c r="A2303" s="15"/>
      <c r="B2303" s="15"/>
      <c r="C2303" s="15"/>
      <c r="D2303" s="15"/>
      <c r="E2303" s="15"/>
      <c r="F2303" s="12"/>
      <c r="G2303" s="12"/>
      <c r="H2303" s="12"/>
      <c r="I2303"/>
    </row>
    <row r="2304" spans="1:9" ht="12.75">
      <c r="A2304" s="15"/>
      <c r="B2304" s="15"/>
      <c r="C2304" s="15"/>
      <c r="D2304" s="15"/>
      <c r="E2304" s="15"/>
      <c r="F2304" s="12"/>
      <c r="G2304" s="12"/>
      <c r="H2304" s="12"/>
      <c r="I2304"/>
    </row>
    <row r="2305" spans="1:9" ht="12.75">
      <c r="A2305" s="15"/>
      <c r="B2305" s="15"/>
      <c r="C2305" s="15"/>
      <c r="D2305" s="15"/>
      <c r="E2305" s="15"/>
      <c r="F2305" s="12"/>
      <c r="G2305" s="12"/>
      <c r="H2305" s="12"/>
      <c r="I2305"/>
    </row>
    <row r="2306" spans="1:9" ht="12.75">
      <c r="A2306" s="15"/>
      <c r="B2306" s="15"/>
      <c r="C2306" s="15"/>
      <c r="D2306" s="15"/>
      <c r="E2306" s="15"/>
      <c r="F2306" s="12"/>
      <c r="G2306" s="12"/>
      <c r="H2306" s="12"/>
      <c r="I2306"/>
    </row>
    <row r="2307" spans="1:9" ht="12.75">
      <c r="A2307" s="15"/>
      <c r="B2307" s="15"/>
      <c r="C2307" s="15"/>
      <c r="D2307" s="15"/>
      <c r="E2307" s="15"/>
      <c r="F2307" s="12"/>
      <c r="G2307" s="12"/>
      <c r="H2307" s="12"/>
      <c r="I2307"/>
    </row>
    <row r="2308" spans="1:9" ht="12.75">
      <c r="A2308" s="15"/>
      <c r="B2308" s="15"/>
      <c r="C2308" s="15"/>
      <c r="D2308" s="15"/>
      <c r="E2308" s="15"/>
      <c r="F2308" s="12"/>
      <c r="G2308" s="12"/>
      <c r="H2308" s="12"/>
      <c r="I2308"/>
    </row>
    <row r="2309" spans="1:9" ht="12.75">
      <c r="A2309" s="15"/>
      <c r="B2309" s="15"/>
      <c r="C2309" s="15"/>
      <c r="D2309" s="15"/>
      <c r="E2309" s="15"/>
      <c r="F2309" s="12"/>
      <c r="G2309" s="12"/>
      <c r="H2309" s="12"/>
      <c r="I2309"/>
    </row>
    <row r="2310" spans="1:9" ht="12.75">
      <c r="A2310" s="15"/>
      <c r="B2310" s="15"/>
      <c r="C2310" s="15"/>
      <c r="D2310" s="15"/>
      <c r="E2310" s="15"/>
      <c r="F2310" s="12"/>
      <c r="G2310" s="12"/>
      <c r="H2310" s="12"/>
      <c r="I2310"/>
    </row>
    <row r="2311" spans="1:9" ht="12.75">
      <c r="A2311" s="15"/>
      <c r="B2311" s="15"/>
      <c r="C2311" s="15"/>
      <c r="D2311" s="15"/>
      <c r="E2311" s="15"/>
      <c r="F2311" s="12"/>
      <c r="G2311" s="12"/>
      <c r="H2311" s="12"/>
      <c r="I2311"/>
    </row>
    <row r="2312" spans="1:9" ht="12.75">
      <c r="A2312" s="15"/>
      <c r="B2312" s="15"/>
      <c r="C2312" s="15"/>
      <c r="D2312" s="15"/>
      <c r="E2312" s="15"/>
      <c r="F2312" s="12"/>
      <c r="G2312" s="12"/>
      <c r="H2312" s="12"/>
      <c r="I2312"/>
    </row>
    <row r="2313" spans="1:9" ht="12.75">
      <c r="A2313" s="15"/>
      <c r="B2313" s="15"/>
      <c r="C2313" s="15"/>
      <c r="D2313" s="15"/>
      <c r="E2313" s="15"/>
      <c r="F2313" s="12"/>
      <c r="G2313" s="12"/>
      <c r="H2313" s="12"/>
      <c r="I2313"/>
    </row>
    <row r="2314" spans="1:9" ht="12.75">
      <c r="A2314" s="15"/>
      <c r="B2314" s="15"/>
      <c r="C2314" s="15"/>
      <c r="D2314" s="15"/>
      <c r="E2314" s="15"/>
      <c r="F2314" s="12"/>
      <c r="G2314" s="12"/>
      <c r="H2314" s="12"/>
      <c r="I2314"/>
    </row>
    <row r="2315" spans="1:9" ht="12.75">
      <c r="A2315" s="15"/>
      <c r="B2315" s="15"/>
      <c r="C2315" s="15"/>
      <c r="D2315" s="15"/>
      <c r="E2315" s="15"/>
      <c r="F2315" s="12"/>
      <c r="G2315" s="12"/>
      <c r="H2315" s="12"/>
      <c r="I2315"/>
    </row>
    <row r="2316" spans="1:9" ht="12.75">
      <c r="A2316" s="15"/>
      <c r="B2316" s="15"/>
      <c r="C2316" s="15"/>
      <c r="D2316" s="15"/>
      <c r="E2316" s="15"/>
      <c r="F2316" s="12"/>
      <c r="G2316" s="12"/>
      <c r="H2316" s="12"/>
      <c r="I2316"/>
    </row>
    <row r="2317" spans="1:9" ht="12.75">
      <c r="A2317" s="15"/>
      <c r="B2317" s="15"/>
      <c r="C2317" s="15"/>
      <c r="D2317" s="15"/>
      <c r="E2317" s="15"/>
      <c r="F2317" s="12"/>
      <c r="G2317" s="12"/>
      <c r="H2317" s="12"/>
      <c r="I2317"/>
    </row>
    <row r="2318" spans="1:9" ht="12.75">
      <c r="A2318" s="15"/>
      <c r="B2318" s="15"/>
      <c r="C2318" s="15"/>
      <c r="D2318" s="15"/>
      <c r="E2318" s="15"/>
      <c r="F2318" s="12"/>
      <c r="G2318" s="12"/>
      <c r="H2318" s="12"/>
      <c r="I2318"/>
    </row>
    <row r="2319" spans="1:9" ht="12.75">
      <c r="A2319" s="15"/>
      <c r="B2319" s="15"/>
      <c r="C2319" s="15"/>
      <c r="D2319" s="15"/>
      <c r="E2319" s="15"/>
      <c r="F2319" s="12"/>
      <c r="G2319" s="12"/>
      <c r="H2319" s="12"/>
      <c r="I2319"/>
    </row>
    <row r="2320" spans="1:9" ht="12.75">
      <c r="A2320" s="15"/>
      <c r="B2320" s="15"/>
      <c r="C2320" s="15"/>
      <c r="D2320" s="15"/>
      <c r="E2320" s="15"/>
      <c r="F2320" s="12"/>
      <c r="G2320" s="12"/>
      <c r="H2320" s="12"/>
      <c r="I2320"/>
    </row>
    <row r="2321" spans="1:9" ht="12.75">
      <c r="A2321" s="15"/>
      <c r="B2321" s="15"/>
      <c r="C2321" s="15"/>
      <c r="D2321" s="15"/>
      <c r="E2321" s="15"/>
      <c r="F2321" s="12"/>
      <c r="G2321" s="12"/>
      <c r="H2321" s="12"/>
      <c r="I2321"/>
    </row>
    <row r="2322" spans="1:9" ht="12.75">
      <c r="A2322" s="15"/>
      <c r="B2322" s="15"/>
      <c r="C2322" s="15"/>
      <c r="D2322" s="15"/>
      <c r="E2322" s="15"/>
      <c r="F2322" s="12"/>
      <c r="G2322" s="12"/>
      <c r="H2322" s="12"/>
      <c r="I2322"/>
    </row>
    <row r="2323" spans="1:9" ht="12.75">
      <c r="A2323" s="15"/>
      <c r="B2323" s="15"/>
      <c r="C2323" s="15"/>
      <c r="D2323" s="15"/>
      <c r="E2323" s="15"/>
      <c r="F2323" s="12"/>
      <c r="G2323" s="12"/>
      <c r="H2323" s="12"/>
      <c r="I2323"/>
    </row>
    <row r="2324" spans="1:9" ht="12.75">
      <c r="A2324" s="15"/>
      <c r="B2324" s="15"/>
      <c r="C2324" s="15"/>
      <c r="D2324" s="15"/>
      <c r="E2324" s="15"/>
      <c r="F2324" s="12"/>
      <c r="G2324" s="12"/>
      <c r="H2324" s="12"/>
      <c r="I2324"/>
    </row>
    <row r="2325" spans="1:9" ht="12.75">
      <c r="A2325" s="15"/>
      <c r="B2325" s="15"/>
      <c r="C2325" s="15"/>
      <c r="D2325" s="15"/>
      <c r="E2325" s="15"/>
      <c r="F2325" s="12"/>
      <c r="G2325" s="12"/>
      <c r="H2325" s="12"/>
      <c r="I2325"/>
    </row>
    <row r="2326" spans="1:9" ht="12.75">
      <c r="A2326" s="15"/>
      <c r="B2326" s="15"/>
      <c r="C2326" s="15"/>
      <c r="D2326" s="15"/>
      <c r="E2326" s="15"/>
      <c r="F2326" s="12"/>
      <c r="G2326" s="12"/>
      <c r="H2326" s="12"/>
      <c r="I2326"/>
    </row>
    <row r="2327" spans="1:9" ht="12.75">
      <c r="A2327" s="15"/>
      <c r="B2327" s="15"/>
      <c r="C2327" s="15"/>
      <c r="D2327" s="15"/>
      <c r="E2327" s="15"/>
      <c r="F2327" s="12"/>
      <c r="G2327" s="12"/>
      <c r="H2327" s="12"/>
      <c r="I2327"/>
    </row>
    <row r="2328" spans="1:9" ht="12.75">
      <c r="A2328" s="15"/>
      <c r="B2328" s="15"/>
      <c r="C2328" s="15"/>
      <c r="D2328" s="15"/>
      <c r="E2328" s="15"/>
      <c r="F2328" s="12"/>
      <c r="G2328" s="12"/>
      <c r="H2328" s="12"/>
      <c r="I2328"/>
    </row>
    <row r="2329" spans="1:9" ht="12.75">
      <c r="A2329" s="15"/>
      <c r="B2329" s="15"/>
      <c r="C2329" s="15"/>
      <c r="D2329" s="15"/>
      <c r="E2329" s="15"/>
      <c r="F2329" s="12"/>
      <c r="G2329" s="12"/>
      <c r="H2329" s="12"/>
      <c r="I2329"/>
    </row>
    <row r="2330" spans="1:9" ht="12.75">
      <c r="A2330" s="15"/>
      <c r="B2330" s="15"/>
      <c r="C2330" s="15"/>
      <c r="D2330" s="15"/>
      <c r="E2330" s="15"/>
      <c r="F2330" s="12"/>
      <c r="G2330" s="12"/>
      <c r="H2330" s="12"/>
      <c r="I2330"/>
    </row>
    <row r="2331" spans="1:9" ht="12.75">
      <c r="A2331" s="15"/>
      <c r="B2331" s="15"/>
      <c r="C2331" s="15"/>
      <c r="D2331" s="15"/>
      <c r="E2331" s="15"/>
      <c r="F2331" s="12"/>
      <c r="G2331" s="12"/>
      <c r="H2331" s="12"/>
      <c r="I2331"/>
    </row>
    <row r="2332" spans="1:9" ht="12.75">
      <c r="A2332" s="15"/>
      <c r="B2332" s="15"/>
      <c r="C2332" s="15"/>
      <c r="D2332" s="15"/>
      <c r="E2332" s="15"/>
      <c r="F2332" s="12"/>
      <c r="G2332" s="12"/>
      <c r="H2332" s="12"/>
      <c r="I2332"/>
    </row>
    <row r="2333" spans="1:9" ht="12.75">
      <c r="A2333" s="15"/>
      <c r="B2333" s="15"/>
      <c r="C2333" s="15"/>
      <c r="D2333" s="15"/>
      <c r="E2333" s="15"/>
      <c r="F2333" s="12"/>
      <c r="G2333" s="12"/>
      <c r="H2333" s="12"/>
      <c r="I2333"/>
    </row>
    <row r="2334" spans="1:9" ht="12.75">
      <c r="A2334" s="15"/>
      <c r="B2334" s="15"/>
      <c r="C2334" s="15"/>
      <c r="D2334" s="15"/>
      <c r="E2334" s="15"/>
      <c r="F2334" s="12"/>
      <c r="G2334" s="12"/>
      <c r="H2334" s="12"/>
      <c r="I2334"/>
    </row>
    <row r="2335" spans="1:9" ht="12.75">
      <c r="A2335" s="15"/>
      <c r="B2335" s="15"/>
      <c r="C2335" s="15"/>
      <c r="D2335" s="15"/>
      <c r="E2335" s="15"/>
      <c r="F2335" s="12"/>
      <c r="G2335" s="12"/>
      <c r="H2335" s="12"/>
      <c r="I2335"/>
    </row>
    <row r="2336" spans="1:9" ht="12.75">
      <c r="A2336" s="15"/>
      <c r="B2336" s="15"/>
      <c r="C2336" s="15"/>
      <c r="D2336" s="15"/>
      <c r="E2336" s="15"/>
      <c r="F2336" s="12"/>
      <c r="G2336" s="12"/>
      <c r="H2336" s="12"/>
      <c r="I2336"/>
    </row>
    <row r="2337" spans="1:9" ht="12.75">
      <c r="A2337" s="15"/>
      <c r="B2337" s="15"/>
      <c r="C2337" s="15"/>
      <c r="D2337" s="15"/>
      <c r="E2337" s="15"/>
      <c r="F2337" s="12"/>
      <c r="G2337" s="12"/>
      <c r="H2337" s="12"/>
      <c r="I2337"/>
    </row>
    <row r="2338" spans="1:9" ht="12.75">
      <c r="A2338" s="15"/>
      <c r="B2338" s="15"/>
      <c r="C2338" s="15"/>
      <c r="D2338" s="15"/>
      <c r="E2338" s="15"/>
      <c r="F2338" s="12"/>
      <c r="G2338" s="12"/>
      <c r="H2338" s="12"/>
      <c r="I2338"/>
    </row>
    <row r="2339" spans="1:9" ht="12.75">
      <c r="A2339" s="15"/>
      <c r="B2339" s="15"/>
      <c r="C2339" s="15"/>
      <c r="D2339" s="15"/>
      <c r="E2339" s="15"/>
      <c r="F2339" s="12"/>
      <c r="G2339" s="12"/>
      <c r="H2339" s="12"/>
      <c r="I2339"/>
    </row>
    <row r="2340" spans="1:9" ht="12.75">
      <c r="A2340" s="15"/>
      <c r="B2340" s="15"/>
      <c r="C2340" s="15"/>
      <c r="D2340" s="15"/>
      <c r="E2340" s="15"/>
      <c r="F2340" s="12"/>
      <c r="G2340" s="12"/>
      <c r="H2340" s="12"/>
      <c r="I2340"/>
    </row>
    <row r="2341" spans="1:9" ht="12.75">
      <c r="A2341" s="15"/>
      <c r="B2341" s="15"/>
      <c r="C2341" s="15"/>
      <c r="D2341" s="15"/>
      <c r="E2341" s="15"/>
      <c r="F2341" s="12"/>
      <c r="G2341" s="12"/>
      <c r="H2341" s="12"/>
      <c r="I2341"/>
    </row>
    <row r="2342" spans="1:9" ht="12.75">
      <c r="A2342" s="15"/>
      <c r="B2342" s="15"/>
      <c r="C2342" s="15"/>
      <c r="D2342" s="15"/>
      <c r="E2342" s="15"/>
      <c r="F2342" s="12"/>
      <c r="G2342" s="12"/>
      <c r="H2342" s="12"/>
      <c r="I2342"/>
    </row>
    <row r="2343" spans="1:9" ht="12.75">
      <c r="A2343" s="15"/>
      <c r="B2343" s="15"/>
      <c r="C2343" s="15"/>
      <c r="D2343" s="15"/>
      <c r="E2343" s="15"/>
      <c r="F2343" s="12"/>
      <c r="G2343" s="12"/>
      <c r="H2343" s="12"/>
      <c r="I2343"/>
    </row>
    <row r="2344" spans="1:9" ht="12.75">
      <c r="A2344" s="15"/>
      <c r="B2344" s="15"/>
      <c r="C2344" s="15"/>
      <c r="D2344" s="15"/>
      <c r="E2344" s="15"/>
      <c r="F2344" s="12"/>
      <c r="G2344" s="12"/>
      <c r="H2344" s="12"/>
      <c r="I2344"/>
    </row>
    <row r="2345" spans="1:9" ht="12.75">
      <c r="A2345" s="15"/>
      <c r="B2345" s="15"/>
      <c r="C2345" s="15"/>
      <c r="D2345" s="15"/>
      <c r="E2345" s="15"/>
      <c r="F2345" s="12"/>
      <c r="G2345" s="12"/>
      <c r="H2345" s="12"/>
      <c r="I2345"/>
    </row>
    <row r="2346" spans="1:9" ht="12.75">
      <c r="A2346" s="15"/>
      <c r="B2346" s="15"/>
      <c r="C2346" s="15"/>
      <c r="D2346" s="15"/>
      <c r="E2346" s="15"/>
      <c r="F2346" s="12"/>
      <c r="G2346" s="12"/>
      <c r="H2346" s="12"/>
      <c r="I2346"/>
    </row>
    <row r="2347" spans="1:9" ht="12.75">
      <c r="A2347" s="15"/>
      <c r="B2347" s="15"/>
      <c r="C2347" s="15"/>
      <c r="D2347" s="15"/>
      <c r="E2347" s="15"/>
      <c r="F2347" s="12"/>
      <c r="G2347" s="12"/>
      <c r="H2347" s="12"/>
      <c r="I2347"/>
    </row>
    <row r="2348" spans="1:9" ht="12.75">
      <c r="A2348" s="15"/>
      <c r="B2348" s="15"/>
      <c r="C2348" s="15"/>
      <c r="D2348" s="15"/>
      <c r="E2348" s="15"/>
      <c r="F2348" s="12"/>
      <c r="G2348" s="12"/>
      <c r="H2348" s="12"/>
      <c r="I2348"/>
    </row>
    <row r="2349" spans="1:9" ht="12.75">
      <c r="A2349" s="15"/>
      <c r="B2349" s="15"/>
      <c r="C2349" s="15"/>
      <c r="D2349" s="15"/>
      <c r="E2349" s="15"/>
      <c r="F2349" s="12"/>
      <c r="G2349" s="12"/>
      <c r="H2349" s="12"/>
      <c r="I2349"/>
    </row>
    <row r="2350" spans="1:9" ht="12.75">
      <c r="A2350" s="15"/>
      <c r="B2350" s="15"/>
      <c r="C2350" s="15"/>
      <c r="D2350" s="15"/>
      <c r="E2350" s="15"/>
      <c r="F2350" s="12"/>
      <c r="G2350" s="12"/>
      <c r="H2350" s="12"/>
      <c r="I2350"/>
    </row>
    <row r="2351" spans="1:9" ht="12.75">
      <c r="A2351" s="15"/>
      <c r="B2351" s="15"/>
      <c r="C2351" s="15"/>
      <c r="D2351" s="15"/>
      <c r="E2351" s="15"/>
      <c r="F2351" s="12"/>
      <c r="G2351" s="12"/>
      <c r="H2351" s="12"/>
      <c r="I2351"/>
    </row>
    <row r="2352" spans="1:9" ht="12.75">
      <c r="A2352" s="15"/>
      <c r="B2352" s="15"/>
      <c r="C2352" s="15"/>
      <c r="D2352" s="15"/>
      <c r="E2352" s="15"/>
      <c r="F2352" s="12"/>
      <c r="G2352" s="12"/>
      <c r="H2352" s="12"/>
      <c r="I2352"/>
    </row>
    <row r="2353" spans="1:9" ht="12.75">
      <c r="A2353" s="15"/>
      <c r="B2353" s="15"/>
      <c r="C2353" s="15"/>
      <c r="D2353" s="15"/>
      <c r="E2353" s="15"/>
      <c r="F2353" s="12"/>
      <c r="G2353" s="12"/>
      <c r="H2353" s="12"/>
      <c r="I2353"/>
    </row>
    <row r="2354" spans="1:9" ht="12.75">
      <c r="A2354" s="15"/>
      <c r="B2354" s="15"/>
      <c r="C2354" s="15"/>
      <c r="D2354" s="15"/>
      <c r="E2354" s="15"/>
      <c r="F2354" s="12"/>
      <c r="G2354" s="12"/>
      <c r="H2354" s="12"/>
      <c r="I2354"/>
    </row>
    <row r="2355" spans="1:9" ht="12.75">
      <c r="A2355" s="15"/>
      <c r="B2355" s="15"/>
      <c r="C2355" s="15"/>
      <c r="D2355" s="15"/>
      <c r="E2355" s="15"/>
      <c r="F2355" s="12"/>
      <c r="G2355" s="12"/>
      <c r="H2355" s="12"/>
      <c r="I2355"/>
    </row>
    <row r="2356" spans="1:9" ht="12.75">
      <c r="A2356" s="15"/>
      <c r="B2356" s="15"/>
      <c r="C2356" s="15"/>
      <c r="D2356" s="15"/>
      <c r="E2356" s="15"/>
      <c r="F2356" s="12"/>
      <c r="G2356" s="12"/>
      <c r="H2356" s="12"/>
      <c r="I2356"/>
    </row>
    <row r="2357" spans="1:9" ht="12.75">
      <c r="A2357" s="15"/>
      <c r="B2357" s="15"/>
      <c r="C2357" s="15"/>
      <c r="D2357" s="15"/>
      <c r="E2357" s="15"/>
      <c r="F2357" s="12"/>
      <c r="G2357" s="12"/>
      <c r="H2357" s="12"/>
      <c r="I2357"/>
    </row>
    <row r="2358" spans="1:9" ht="12.75">
      <c r="A2358" s="15"/>
      <c r="B2358" s="15"/>
      <c r="C2358" s="15"/>
      <c r="D2358" s="15"/>
      <c r="E2358" s="15"/>
      <c r="F2358" s="12"/>
      <c r="G2358" s="12"/>
      <c r="H2358" s="12"/>
      <c r="I2358"/>
    </row>
    <row r="2359" spans="1:9" ht="12.75">
      <c r="A2359" s="15"/>
      <c r="B2359" s="15"/>
      <c r="C2359" s="15"/>
      <c r="D2359" s="15"/>
      <c r="E2359" s="15"/>
      <c r="F2359" s="12"/>
      <c r="G2359" s="12"/>
      <c r="H2359" s="12"/>
      <c r="I2359"/>
    </row>
    <row r="2360" spans="1:9" ht="12.75">
      <c r="A2360" s="15"/>
      <c r="B2360" s="15"/>
      <c r="C2360" s="15"/>
      <c r="D2360" s="15"/>
      <c r="E2360" s="15"/>
      <c r="F2360" s="12"/>
      <c r="G2360" s="12"/>
      <c r="H2360" s="12"/>
      <c r="I2360"/>
    </row>
    <row r="2361" spans="1:9" ht="12.75">
      <c r="A2361" s="15"/>
      <c r="B2361" s="15"/>
      <c r="C2361" s="15"/>
      <c r="D2361" s="15"/>
      <c r="E2361" s="15"/>
      <c r="F2361" s="12"/>
      <c r="G2361" s="12"/>
      <c r="H2361" s="12"/>
      <c r="I2361"/>
    </row>
    <row r="2362" spans="1:9" ht="12.75">
      <c r="A2362" s="15"/>
      <c r="B2362" s="15"/>
      <c r="C2362" s="15"/>
      <c r="D2362" s="15"/>
      <c r="E2362" s="15"/>
      <c r="F2362" s="12"/>
      <c r="G2362" s="12"/>
      <c r="H2362" s="12"/>
      <c r="I2362"/>
    </row>
    <row r="2363" spans="1:9" ht="12.75">
      <c r="A2363" s="15"/>
      <c r="B2363" s="15"/>
      <c r="C2363" s="15"/>
      <c r="D2363" s="15"/>
      <c r="E2363" s="15"/>
      <c r="F2363" s="12"/>
      <c r="G2363" s="12"/>
      <c r="H2363" s="12"/>
      <c r="I2363"/>
    </row>
    <row r="2364" spans="1:9" ht="12.75">
      <c r="A2364" s="15"/>
      <c r="B2364" s="15"/>
      <c r="C2364" s="15"/>
      <c r="D2364" s="15"/>
      <c r="E2364" s="15"/>
      <c r="F2364" s="12"/>
      <c r="G2364" s="12"/>
      <c r="H2364" s="12"/>
      <c r="I2364"/>
    </row>
    <row r="2365" spans="1:9" ht="12.75">
      <c r="A2365" s="15"/>
      <c r="B2365" s="15"/>
      <c r="C2365" s="15"/>
      <c r="D2365" s="15"/>
      <c r="E2365" s="15"/>
      <c r="F2365" s="12"/>
      <c r="G2365" s="12"/>
      <c r="H2365" s="12"/>
      <c r="I2365"/>
    </row>
    <row r="2366" spans="1:9" ht="12.75">
      <c r="A2366" s="15"/>
      <c r="B2366" s="15"/>
      <c r="C2366" s="15"/>
      <c r="D2366" s="15"/>
      <c r="E2366" s="15"/>
      <c r="F2366" s="12"/>
      <c r="G2366" s="12"/>
      <c r="H2366" s="12"/>
      <c r="I2366"/>
    </row>
    <row r="2367" spans="1:9" ht="12.75">
      <c r="A2367" s="15"/>
      <c r="B2367" s="15"/>
      <c r="C2367" s="15"/>
      <c r="D2367" s="15"/>
      <c r="E2367" s="15"/>
      <c r="F2367" s="12"/>
      <c r="G2367" s="12"/>
      <c r="H2367" s="12"/>
      <c r="I2367"/>
    </row>
    <row r="2368" spans="1:9" ht="12.75">
      <c r="A2368" s="15"/>
      <c r="B2368" s="15"/>
      <c r="C2368" s="15"/>
      <c r="D2368" s="15"/>
      <c r="E2368" s="15"/>
      <c r="F2368" s="12"/>
      <c r="G2368" s="12"/>
      <c r="H2368" s="12"/>
      <c r="I2368"/>
    </row>
    <row r="2369" spans="1:9" ht="12.75">
      <c r="A2369" s="15"/>
      <c r="B2369" s="15"/>
      <c r="C2369" s="15"/>
      <c r="D2369" s="15"/>
      <c r="E2369" s="15"/>
      <c r="F2369" s="12"/>
      <c r="G2369" s="12"/>
      <c r="H2369" s="12"/>
      <c r="I2369"/>
    </row>
    <row r="2370" spans="1:9" ht="12.75">
      <c r="A2370" s="15"/>
      <c r="B2370" s="15"/>
      <c r="C2370" s="15"/>
      <c r="D2370" s="15"/>
      <c r="E2370" s="15"/>
      <c r="F2370" s="12"/>
      <c r="G2370" s="12"/>
      <c r="H2370" s="12"/>
      <c r="I2370"/>
    </row>
    <row r="2371" spans="1:9" ht="12.75">
      <c r="A2371" s="15"/>
      <c r="B2371" s="15"/>
      <c r="C2371" s="15"/>
      <c r="D2371" s="15"/>
      <c r="E2371" s="15"/>
      <c r="F2371" s="12"/>
      <c r="G2371" s="12"/>
      <c r="H2371" s="12"/>
      <c r="I2371"/>
    </row>
    <row r="2372" spans="1:9" ht="12.75">
      <c r="A2372" s="15"/>
      <c r="B2372" s="15"/>
      <c r="C2372" s="15"/>
      <c r="D2372" s="15"/>
      <c r="E2372" s="15"/>
      <c r="F2372" s="12"/>
      <c r="G2372" s="12"/>
      <c r="H2372" s="12"/>
      <c r="I2372"/>
    </row>
    <row r="2373" spans="1:9" ht="12.75">
      <c r="A2373" s="15"/>
      <c r="B2373" s="15"/>
      <c r="C2373" s="15"/>
      <c r="D2373" s="15"/>
      <c r="E2373" s="15"/>
      <c r="F2373" s="12"/>
      <c r="G2373" s="12"/>
      <c r="H2373" s="12"/>
      <c r="I2373"/>
    </row>
    <row r="2374" spans="1:9" ht="12.75">
      <c r="A2374" s="15"/>
      <c r="B2374" s="15"/>
      <c r="C2374" s="15"/>
      <c r="D2374" s="15"/>
      <c r="E2374" s="15"/>
      <c r="F2374" s="12"/>
      <c r="G2374" s="12"/>
      <c r="H2374" s="12"/>
      <c r="I2374"/>
    </row>
    <row r="2375" spans="1:9" ht="12.75">
      <c r="A2375" s="15"/>
      <c r="B2375" s="15"/>
      <c r="C2375" s="15"/>
      <c r="D2375" s="15"/>
      <c r="E2375" s="15"/>
      <c r="F2375" s="12"/>
      <c r="G2375" s="12"/>
      <c r="H2375" s="12"/>
      <c r="I2375"/>
    </row>
    <row r="2376" spans="1:9" ht="12.75">
      <c r="A2376" s="15"/>
      <c r="B2376" s="15"/>
      <c r="C2376" s="15"/>
      <c r="D2376" s="15"/>
      <c r="E2376" s="15"/>
      <c r="F2376" s="12"/>
      <c r="G2376" s="12"/>
      <c r="H2376" s="12"/>
      <c r="I2376"/>
    </row>
    <row r="2377" spans="1:9" ht="12.75">
      <c r="A2377" s="15"/>
      <c r="B2377" s="15"/>
      <c r="C2377" s="15"/>
      <c r="D2377" s="15"/>
      <c r="E2377" s="15"/>
      <c r="F2377" s="12"/>
      <c r="G2377" s="12"/>
      <c r="H2377" s="12"/>
      <c r="I2377"/>
    </row>
    <row r="2378" spans="1:9" ht="12.75">
      <c r="A2378" s="15"/>
      <c r="B2378" s="15"/>
      <c r="C2378" s="15"/>
      <c r="D2378" s="15"/>
      <c r="E2378" s="15"/>
      <c r="F2378" s="12"/>
      <c r="G2378" s="12"/>
      <c r="H2378" s="12"/>
      <c r="I2378"/>
    </row>
    <row r="2379" spans="1:9" ht="12.75">
      <c r="A2379" s="15"/>
      <c r="B2379" s="15"/>
      <c r="C2379" s="15"/>
      <c r="D2379" s="15"/>
      <c r="E2379" s="15"/>
      <c r="F2379" s="12"/>
      <c r="G2379" s="12"/>
      <c r="H2379" s="12"/>
      <c r="I2379"/>
    </row>
    <row r="2380" spans="1:9" ht="12.75">
      <c r="A2380" s="15"/>
      <c r="B2380" s="15"/>
      <c r="C2380" s="15"/>
      <c r="D2380" s="15"/>
      <c r="E2380" s="15"/>
      <c r="F2380" s="12"/>
      <c r="G2380" s="12"/>
      <c r="H2380" s="12"/>
      <c r="I2380"/>
    </row>
    <row r="2381" spans="1:9" ht="12.75">
      <c r="A2381" s="15"/>
      <c r="B2381" s="15"/>
      <c r="C2381" s="15"/>
      <c r="D2381" s="15"/>
      <c r="E2381" s="15"/>
      <c r="F2381" s="12"/>
      <c r="G2381" s="12"/>
      <c r="H2381" s="12"/>
      <c r="I2381"/>
    </row>
    <row r="2382" spans="1:9" ht="12.75">
      <c r="A2382" s="15"/>
      <c r="B2382" s="15"/>
      <c r="C2382" s="15"/>
      <c r="D2382" s="15"/>
      <c r="E2382" s="15"/>
      <c r="F2382" s="12"/>
      <c r="G2382" s="12"/>
      <c r="H2382" s="12"/>
      <c r="I2382"/>
    </row>
    <row r="2383" spans="1:9" ht="12.75">
      <c r="A2383" s="15"/>
      <c r="B2383" s="15"/>
      <c r="C2383" s="15"/>
      <c r="D2383" s="15"/>
      <c r="E2383" s="15"/>
      <c r="F2383" s="12"/>
      <c r="G2383" s="12"/>
      <c r="H2383" s="12"/>
      <c r="I2383"/>
    </row>
    <row r="2384" spans="1:9" ht="12.75">
      <c r="A2384" s="15"/>
      <c r="B2384" s="15"/>
      <c r="C2384" s="15"/>
      <c r="D2384" s="15"/>
      <c r="E2384" s="15"/>
      <c r="F2384" s="12"/>
      <c r="G2384" s="12"/>
      <c r="H2384" s="12"/>
      <c r="I2384"/>
    </row>
    <row r="2385" spans="1:9" ht="12.75">
      <c r="A2385" s="15"/>
      <c r="B2385" s="15"/>
      <c r="C2385" s="15"/>
      <c r="D2385" s="15"/>
      <c r="E2385" s="15"/>
      <c r="F2385" s="12"/>
      <c r="G2385" s="12"/>
      <c r="H2385" s="12"/>
      <c r="I2385"/>
    </row>
    <row r="2386" spans="1:9" ht="12.75">
      <c r="A2386" s="15"/>
      <c r="B2386" s="15"/>
      <c r="C2386" s="15"/>
      <c r="D2386" s="15"/>
      <c r="E2386" s="15"/>
      <c r="F2386" s="12"/>
      <c r="G2386" s="12"/>
      <c r="H2386" s="12"/>
      <c r="I2386"/>
    </row>
    <row r="2387" spans="1:9" ht="12.75">
      <c r="A2387" s="15"/>
      <c r="B2387" s="15"/>
      <c r="C2387" s="15"/>
      <c r="D2387" s="15"/>
      <c r="E2387" s="15"/>
      <c r="F2387" s="12"/>
      <c r="G2387" s="12"/>
      <c r="H2387" s="12"/>
      <c r="I2387"/>
    </row>
    <row r="2388" spans="1:9" ht="12.75">
      <c r="A2388" s="15"/>
      <c r="B2388" s="15"/>
      <c r="C2388" s="15"/>
      <c r="D2388" s="15"/>
      <c r="E2388" s="15"/>
      <c r="F2388" s="12"/>
      <c r="G2388" s="12"/>
      <c r="H2388" s="12"/>
      <c r="I2388"/>
    </row>
    <row r="2389" spans="1:9" ht="12.75">
      <c r="A2389" s="15"/>
      <c r="B2389" s="15"/>
      <c r="C2389" s="15"/>
      <c r="D2389" s="15"/>
      <c r="E2389" s="15"/>
      <c r="F2389" s="12"/>
      <c r="G2389" s="12"/>
      <c r="H2389" s="12"/>
      <c r="I2389"/>
    </row>
    <row r="2390" spans="1:9" ht="12.75">
      <c r="A2390" s="15"/>
      <c r="B2390" s="15"/>
      <c r="C2390" s="15"/>
      <c r="D2390" s="15"/>
      <c r="E2390" s="15"/>
      <c r="F2390" s="12"/>
      <c r="G2390" s="12"/>
      <c r="H2390" s="12"/>
      <c r="I2390"/>
    </row>
    <row r="2391" spans="1:9" ht="12.75">
      <c r="A2391" s="15"/>
      <c r="B2391" s="15"/>
      <c r="C2391" s="15"/>
      <c r="D2391" s="15"/>
      <c r="E2391" s="15"/>
      <c r="F2391" s="12"/>
      <c r="G2391" s="12"/>
      <c r="H2391" s="12"/>
      <c r="I2391"/>
    </row>
    <row r="2392" spans="1:9" ht="12.75">
      <c r="A2392" s="15"/>
      <c r="B2392" s="15"/>
      <c r="C2392" s="15"/>
      <c r="D2392" s="15"/>
      <c r="E2392" s="15"/>
      <c r="F2392" s="12"/>
      <c r="G2392" s="12"/>
      <c r="H2392" s="12"/>
      <c r="I2392"/>
    </row>
    <row r="2393" spans="1:9" ht="12.75">
      <c r="A2393" s="15"/>
      <c r="B2393" s="15"/>
      <c r="C2393" s="15"/>
      <c r="D2393" s="15"/>
      <c r="E2393" s="15"/>
      <c r="F2393" s="12"/>
      <c r="G2393" s="12"/>
      <c r="H2393" s="12"/>
      <c r="I2393"/>
    </row>
    <row r="2394" spans="1:9" ht="12.75">
      <c r="A2394" s="15"/>
      <c r="B2394" s="15"/>
      <c r="C2394" s="15"/>
      <c r="D2394" s="15"/>
      <c r="E2394" s="15"/>
      <c r="F2394" s="12"/>
      <c r="G2394" s="12"/>
      <c r="H2394" s="12"/>
      <c r="I2394"/>
    </row>
    <row r="2395" spans="1:9" ht="12.75">
      <c r="A2395" s="15"/>
      <c r="B2395" s="15"/>
      <c r="C2395" s="15"/>
      <c r="D2395" s="15"/>
      <c r="E2395" s="15"/>
      <c r="F2395" s="12"/>
      <c r="G2395" s="12"/>
      <c r="H2395" s="12"/>
      <c r="I2395"/>
    </row>
    <row r="2396" spans="1:9" ht="12.75">
      <c r="A2396" s="15"/>
      <c r="B2396" s="15"/>
      <c r="C2396" s="15"/>
      <c r="D2396" s="15"/>
      <c r="E2396" s="15"/>
      <c r="F2396" s="12"/>
      <c r="G2396" s="12"/>
      <c r="H2396" s="12"/>
      <c r="I2396"/>
    </row>
    <row r="2397" spans="1:9" ht="12.75">
      <c r="A2397" s="15"/>
      <c r="B2397" s="15"/>
      <c r="C2397" s="15"/>
      <c r="D2397" s="15"/>
      <c r="E2397" s="15"/>
      <c r="F2397" s="12"/>
      <c r="G2397" s="12"/>
      <c r="H2397" s="12"/>
      <c r="I2397"/>
    </row>
    <row r="2398" spans="1:9" ht="12.75">
      <c r="A2398" s="15"/>
      <c r="B2398" s="15"/>
      <c r="C2398" s="15"/>
      <c r="D2398" s="15"/>
      <c r="E2398" s="15"/>
      <c r="F2398" s="12"/>
      <c r="G2398" s="12"/>
      <c r="H2398" s="12"/>
      <c r="I2398"/>
    </row>
    <row r="2399" spans="1:9" ht="12.75">
      <c r="A2399" s="15"/>
      <c r="B2399" s="15"/>
      <c r="C2399" s="15"/>
      <c r="D2399" s="15"/>
      <c r="E2399" s="15"/>
      <c r="F2399" s="12"/>
      <c r="G2399" s="12"/>
      <c r="H2399" s="12"/>
      <c r="I2399"/>
    </row>
    <row r="2400" spans="1:9" ht="12.75">
      <c r="A2400" s="15"/>
      <c r="B2400" s="15"/>
      <c r="C2400" s="15"/>
      <c r="D2400" s="15"/>
      <c r="E2400" s="15"/>
      <c r="F2400" s="12"/>
      <c r="G2400" s="12"/>
      <c r="H2400" s="12"/>
      <c r="I2400"/>
    </row>
    <row r="2401" spans="1:9" ht="12.75">
      <c r="A2401" s="15"/>
      <c r="B2401" s="15"/>
      <c r="C2401" s="15"/>
      <c r="D2401" s="15"/>
      <c r="E2401" s="15"/>
      <c r="F2401" s="12"/>
      <c r="G2401" s="12"/>
      <c r="H2401" s="12"/>
      <c r="I2401"/>
    </row>
    <row r="2402" spans="1:9" ht="12.75">
      <c r="A2402" s="15"/>
      <c r="B2402" s="15"/>
      <c r="C2402" s="15"/>
      <c r="D2402" s="15"/>
      <c r="E2402" s="15"/>
      <c r="F2402" s="12"/>
      <c r="G2402" s="12"/>
      <c r="H2402" s="12"/>
      <c r="I2402"/>
    </row>
    <row r="2403" spans="1:9" ht="12.75">
      <c r="A2403" s="15"/>
      <c r="B2403" s="15"/>
      <c r="C2403" s="15"/>
      <c r="D2403" s="15"/>
      <c r="E2403" s="15"/>
      <c r="F2403" s="12"/>
      <c r="G2403" s="12"/>
      <c r="H2403" s="12"/>
      <c r="I2403"/>
    </row>
    <row r="2404" spans="1:9" ht="12.75">
      <c r="A2404" s="15"/>
      <c r="B2404" s="15"/>
      <c r="C2404" s="15"/>
      <c r="D2404" s="15"/>
      <c r="E2404" s="15"/>
      <c r="F2404" s="12"/>
      <c r="G2404" s="12"/>
      <c r="H2404" s="12"/>
      <c r="I2404"/>
    </row>
    <row r="2405" spans="1:9" ht="12.75">
      <c r="A2405" s="15"/>
      <c r="B2405" s="15"/>
      <c r="C2405" s="15"/>
      <c r="D2405" s="15"/>
      <c r="E2405" s="15"/>
      <c r="F2405" s="12"/>
      <c r="G2405" s="12"/>
      <c r="H2405" s="12"/>
      <c r="I2405"/>
    </row>
    <row r="2406" spans="1:9" ht="12.75">
      <c r="A2406" s="15"/>
      <c r="B2406" s="15"/>
      <c r="C2406" s="15"/>
      <c r="D2406" s="15"/>
      <c r="E2406" s="15"/>
      <c r="F2406" s="12"/>
      <c r="G2406" s="12"/>
      <c r="H2406" s="12"/>
      <c r="I2406"/>
    </row>
    <row r="2407" spans="1:9" ht="12.75">
      <c r="A2407" s="15"/>
      <c r="B2407" s="15"/>
      <c r="C2407" s="15"/>
      <c r="D2407" s="15"/>
      <c r="E2407" s="15"/>
      <c r="F2407" s="12"/>
      <c r="G2407" s="12"/>
      <c r="H2407" s="12"/>
      <c r="I2407"/>
    </row>
    <row r="2408" spans="1:9" ht="12.75">
      <c r="A2408" s="15"/>
      <c r="B2408" s="15"/>
      <c r="C2408" s="15"/>
      <c r="D2408" s="15"/>
      <c r="E2408" s="15"/>
      <c r="F2408" s="12"/>
      <c r="G2408" s="12"/>
      <c r="H2408" s="12"/>
      <c r="I2408"/>
    </row>
    <row r="2409" spans="1:9" ht="12.75">
      <c r="A2409" s="15"/>
      <c r="B2409" s="15"/>
      <c r="C2409" s="15"/>
      <c r="D2409" s="15"/>
      <c r="E2409" s="15"/>
      <c r="F2409" s="12"/>
      <c r="G2409" s="12"/>
      <c r="H2409" s="12"/>
      <c r="I2409"/>
    </row>
    <row r="2410" spans="1:9" ht="12.75">
      <c r="A2410" s="15"/>
      <c r="B2410" s="15"/>
      <c r="C2410" s="15"/>
      <c r="D2410" s="15"/>
      <c r="E2410" s="15"/>
      <c r="F2410" s="12"/>
      <c r="G2410" s="12"/>
      <c r="H2410" s="12"/>
      <c r="I2410"/>
    </row>
    <row r="2411" spans="1:9" ht="12.75">
      <c r="A2411" s="15"/>
      <c r="B2411" s="15"/>
      <c r="C2411" s="15"/>
      <c r="D2411" s="15"/>
      <c r="E2411" s="15"/>
      <c r="F2411" s="12"/>
      <c r="G2411" s="12"/>
      <c r="H2411" s="12"/>
      <c r="I2411"/>
    </row>
    <row r="2412" spans="1:9" ht="12.75">
      <c r="A2412" s="15"/>
      <c r="B2412" s="15"/>
      <c r="C2412" s="15"/>
      <c r="D2412" s="15"/>
      <c r="E2412" s="15"/>
      <c r="F2412" s="12"/>
      <c r="G2412" s="12"/>
      <c r="H2412" s="12"/>
      <c r="I2412"/>
    </row>
    <row r="2413" spans="1:9" ht="12.75">
      <c r="A2413" s="15"/>
      <c r="B2413" s="15"/>
      <c r="C2413" s="15"/>
      <c r="D2413" s="15"/>
      <c r="E2413" s="15"/>
      <c r="F2413" s="12"/>
      <c r="G2413" s="12"/>
      <c r="H2413" s="12"/>
      <c r="I2413"/>
    </row>
    <row r="2414" spans="1:9" ht="12.75">
      <c r="A2414" s="15"/>
      <c r="B2414" s="15"/>
      <c r="C2414" s="15"/>
      <c r="D2414" s="15"/>
      <c r="E2414" s="15"/>
      <c r="F2414" s="12"/>
      <c r="G2414" s="12"/>
      <c r="H2414" s="12"/>
      <c r="I2414"/>
    </row>
    <row r="2415" spans="1:9" ht="12.75">
      <c r="A2415" s="15"/>
      <c r="B2415" s="15"/>
      <c r="C2415" s="15"/>
      <c r="D2415" s="15"/>
      <c r="E2415" s="15"/>
      <c r="F2415" s="12"/>
      <c r="G2415" s="12"/>
      <c r="H2415" s="12"/>
      <c r="I2415"/>
    </row>
    <row r="2416" spans="1:9" ht="12.75">
      <c r="A2416" s="15"/>
      <c r="B2416" s="15"/>
      <c r="C2416" s="15"/>
      <c r="D2416" s="15"/>
      <c r="E2416" s="15"/>
      <c r="F2416" s="12"/>
      <c r="G2416" s="12"/>
      <c r="H2416" s="12"/>
      <c r="I2416"/>
    </row>
    <row r="2417" spans="1:9" ht="12.75">
      <c r="A2417" s="15"/>
      <c r="B2417" s="15"/>
      <c r="C2417" s="15"/>
      <c r="D2417" s="15"/>
      <c r="E2417" s="15"/>
      <c r="F2417" s="12"/>
      <c r="G2417" s="12"/>
      <c r="H2417" s="12"/>
      <c r="I2417"/>
    </row>
    <row r="2418" spans="1:9" ht="12.75">
      <c r="A2418" s="15"/>
      <c r="B2418" s="15"/>
      <c r="C2418" s="15"/>
      <c r="D2418" s="15"/>
      <c r="E2418" s="15"/>
      <c r="F2418" s="12"/>
      <c r="G2418" s="12"/>
      <c r="H2418" s="12"/>
      <c r="I2418"/>
    </row>
    <row r="2419" spans="1:9" ht="12.75">
      <c r="A2419" s="15"/>
      <c r="B2419" s="15"/>
      <c r="C2419" s="15"/>
      <c r="D2419" s="15"/>
      <c r="E2419" s="15"/>
      <c r="F2419" s="12"/>
      <c r="G2419" s="12"/>
      <c r="H2419" s="12"/>
      <c r="I2419"/>
    </row>
    <row r="2420" spans="1:9" ht="12.75">
      <c r="A2420" s="15"/>
      <c r="B2420" s="15"/>
      <c r="C2420" s="15"/>
      <c r="D2420" s="15"/>
      <c r="E2420" s="15"/>
      <c r="F2420" s="12"/>
      <c r="G2420" s="12"/>
      <c r="H2420" s="12"/>
      <c r="I2420"/>
    </row>
    <row r="2421" spans="1:9" ht="12.75">
      <c r="A2421" s="15"/>
      <c r="B2421" s="15"/>
      <c r="C2421" s="15"/>
      <c r="D2421" s="15"/>
      <c r="E2421" s="15"/>
      <c r="F2421" s="12"/>
      <c r="G2421" s="12"/>
      <c r="H2421" s="12"/>
      <c r="I2421"/>
    </row>
    <row r="2422" spans="1:9" ht="12.75">
      <c r="A2422" s="15"/>
      <c r="B2422" s="15"/>
      <c r="C2422" s="15"/>
      <c r="D2422" s="15"/>
      <c r="E2422" s="15"/>
      <c r="F2422" s="12"/>
      <c r="G2422" s="12"/>
      <c r="H2422" s="12"/>
      <c r="I2422"/>
    </row>
    <row r="2423" spans="1:9" ht="12.75">
      <c r="A2423" s="15"/>
      <c r="B2423" s="15"/>
      <c r="C2423" s="15"/>
      <c r="D2423" s="15"/>
      <c r="E2423" s="15"/>
      <c r="F2423" s="12"/>
      <c r="G2423" s="12"/>
      <c r="H2423" s="12"/>
      <c r="I2423"/>
    </row>
    <row r="2424" spans="1:9" ht="12.75">
      <c r="A2424" s="15"/>
      <c r="B2424" s="15"/>
      <c r="C2424" s="15"/>
      <c r="D2424" s="15"/>
      <c r="E2424" s="15"/>
      <c r="F2424" s="12"/>
      <c r="G2424" s="12"/>
      <c r="H2424" s="12"/>
      <c r="I2424"/>
    </row>
    <row r="2425" spans="1:9" ht="12.75">
      <c r="A2425" s="15"/>
      <c r="B2425" s="15"/>
      <c r="C2425" s="15"/>
      <c r="D2425" s="15"/>
      <c r="E2425" s="15"/>
      <c r="F2425" s="12"/>
      <c r="G2425" s="12"/>
      <c r="H2425" s="12"/>
      <c r="I2425"/>
    </row>
    <row r="2426" spans="1:9" ht="12.75">
      <c r="A2426" s="15"/>
      <c r="B2426" s="15"/>
      <c r="C2426" s="15"/>
      <c r="D2426" s="15"/>
      <c r="E2426" s="15"/>
      <c r="F2426" s="12"/>
      <c r="G2426" s="12"/>
      <c r="H2426" s="12"/>
      <c r="I2426"/>
    </row>
    <row r="2427" spans="1:9" ht="12.75">
      <c r="A2427" s="15"/>
      <c r="B2427" s="15"/>
      <c r="C2427" s="15"/>
      <c r="D2427" s="15"/>
      <c r="E2427" s="15"/>
      <c r="F2427" s="12"/>
      <c r="G2427" s="12"/>
      <c r="H2427" s="12"/>
      <c r="I2427"/>
    </row>
    <row r="2428" spans="1:9" ht="12.75">
      <c r="A2428" s="15"/>
      <c r="B2428" s="15"/>
      <c r="C2428" s="15"/>
      <c r="D2428" s="15"/>
      <c r="E2428" s="15"/>
      <c r="F2428" s="12"/>
      <c r="G2428" s="12"/>
      <c r="H2428" s="12"/>
      <c r="I2428"/>
    </row>
    <row r="2429" spans="1:9" ht="12.75">
      <c r="A2429" s="15"/>
      <c r="B2429" s="15"/>
      <c r="C2429" s="15"/>
      <c r="D2429" s="15"/>
      <c r="E2429" s="15"/>
      <c r="F2429" s="12"/>
      <c r="G2429" s="12"/>
      <c r="H2429" s="12"/>
      <c r="I2429"/>
    </row>
    <row r="2430" spans="1:9" ht="12.75">
      <c r="A2430" s="15"/>
      <c r="B2430" s="15"/>
      <c r="C2430" s="15"/>
      <c r="D2430" s="15"/>
      <c r="E2430" s="15"/>
      <c r="F2430" s="12"/>
      <c r="G2430" s="12"/>
      <c r="H2430" s="12"/>
      <c r="I2430"/>
    </row>
    <row r="2431" spans="1:9" ht="12.75">
      <c r="A2431" s="15"/>
      <c r="B2431" s="15"/>
      <c r="C2431" s="15"/>
      <c r="D2431" s="15"/>
      <c r="E2431" s="15"/>
      <c r="F2431" s="12"/>
      <c r="G2431" s="12"/>
      <c r="H2431" s="12"/>
      <c r="I2431"/>
    </row>
    <row r="2432" spans="1:9" ht="12.75">
      <c r="A2432" s="15"/>
      <c r="B2432" s="15"/>
      <c r="C2432" s="15"/>
      <c r="D2432" s="15"/>
      <c r="E2432" s="15"/>
      <c r="F2432" s="12"/>
      <c r="G2432" s="12"/>
      <c r="H2432" s="12"/>
      <c r="I2432"/>
    </row>
    <row r="2433" spans="1:9" ht="12.75">
      <c r="A2433" s="15"/>
      <c r="B2433" s="15"/>
      <c r="C2433" s="15"/>
      <c r="D2433" s="15"/>
      <c r="E2433" s="15"/>
      <c r="F2433" s="12"/>
      <c r="G2433" s="12"/>
      <c r="H2433" s="12"/>
      <c r="I2433"/>
    </row>
    <row r="2434" spans="1:9" ht="12.75">
      <c r="A2434" s="15"/>
      <c r="B2434" s="15"/>
      <c r="C2434" s="15"/>
      <c r="D2434" s="15"/>
      <c r="E2434" s="15"/>
      <c r="F2434" s="12"/>
      <c r="G2434" s="12"/>
      <c r="H2434" s="12"/>
      <c r="I2434"/>
    </row>
    <row r="2435" spans="1:9" ht="12.75">
      <c r="A2435" s="15"/>
      <c r="B2435" s="15"/>
      <c r="C2435" s="15"/>
      <c r="D2435" s="15"/>
      <c r="E2435" s="15"/>
      <c r="F2435" s="12"/>
      <c r="G2435" s="12"/>
      <c r="H2435" s="12"/>
      <c r="I2435"/>
    </row>
    <row r="2436" spans="1:9" ht="12.75">
      <c r="A2436" s="15"/>
      <c r="B2436" s="15"/>
      <c r="C2436" s="15"/>
      <c r="D2436" s="15"/>
      <c r="E2436" s="15"/>
      <c r="F2436" s="12"/>
      <c r="G2436" s="12"/>
      <c r="H2436" s="12"/>
      <c r="I2436"/>
    </row>
    <row r="2437" spans="1:9" ht="12.75">
      <c r="A2437" s="15"/>
      <c r="B2437" s="15"/>
      <c r="C2437" s="15"/>
      <c r="D2437" s="15"/>
      <c r="E2437" s="15"/>
      <c r="F2437" s="12"/>
      <c r="G2437" s="12"/>
      <c r="H2437" s="12"/>
      <c r="I2437"/>
    </row>
    <row r="2438" spans="1:9" ht="12.75">
      <c r="A2438" s="15"/>
      <c r="B2438" s="15"/>
      <c r="C2438" s="15"/>
      <c r="D2438" s="15"/>
      <c r="E2438" s="15"/>
      <c r="F2438" s="12"/>
      <c r="G2438" s="12"/>
      <c r="H2438" s="12"/>
      <c r="I2438"/>
    </row>
    <row r="2439" spans="1:9" ht="12.75">
      <c r="A2439" s="15"/>
      <c r="B2439" s="15"/>
      <c r="C2439" s="15"/>
      <c r="D2439" s="15"/>
      <c r="E2439" s="15"/>
      <c r="F2439" s="12"/>
      <c r="G2439" s="12"/>
      <c r="H2439" s="12"/>
      <c r="I2439"/>
    </row>
    <row r="2440" spans="1:9" ht="12.75">
      <c r="A2440" s="15"/>
      <c r="B2440" s="15"/>
      <c r="C2440" s="15"/>
      <c r="D2440" s="15"/>
      <c r="E2440" s="15"/>
      <c r="F2440" s="12"/>
      <c r="G2440" s="12"/>
      <c r="H2440" s="12"/>
      <c r="I2440"/>
    </row>
    <row r="2441" spans="1:9" ht="12.75">
      <c r="A2441" s="15"/>
      <c r="B2441" s="15"/>
      <c r="C2441" s="15"/>
      <c r="D2441" s="15"/>
      <c r="E2441" s="15"/>
      <c r="F2441" s="12"/>
      <c r="G2441" s="12"/>
      <c r="H2441" s="12"/>
      <c r="I2441"/>
    </row>
    <row r="2442" spans="1:9" ht="12.75">
      <c r="A2442" s="15"/>
      <c r="B2442" s="15"/>
      <c r="C2442" s="15"/>
      <c r="D2442" s="15"/>
      <c r="E2442" s="15"/>
      <c r="F2442" s="12"/>
      <c r="G2442" s="12"/>
      <c r="H2442" s="12"/>
      <c r="I2442"/>
    </row>
    <row r="2443" spans="1:9" ht="12.75">
      <c r="A2443" s="15"/>
      <c r="B2443" s="15"/>
      <c r="C2443" s="15"/>
      <c r="D2443" s="15"/>
      <c r="E2443" s="15"/>
      <c r="F2443" s="12"/>
      <c r="G2443" s="12"/>
      <c r="H2443" s="12"/>
      <c r="I2443"/>
    </row>
    <row r="2444" spans="1:9" ht="12.75">
      <c r="A2444" s="15"/>
      <c r="B2444" s="15"/>
      <c r="C2444" s="15"/>
      <c r="D2444" s="15"/>
      <c r="E2444" s="15"/>
      <c r="F2444" s="12"/>
      <c r="G2444" s="12"/>
      <c r="H2444" s="12"/>
      <c r="I2444"/>
    </row>
    <row r="2445" spans="1:9" ht="12.75">
      <c r="A2445" s="15"/>
      <c r="B2445" s="15"/>
      <c r="C2445" s="15"/>
      <c r="D2445" s="15"/>
      <c r="E2445" s="15"/>
      <c r="F2445" s="12"/>
      <c r="G2445" s="12"/>
      <c r="H2445" s="12"/>
      <c r="I2445"/>
    </row>
    <row r="2446" spans="1:9" ht="12.75">
      <c r="A2446" s="15"/>
      <c r="B2446" s="15"/>
      <c r="C2446" s="15"/>
      <c r="D2446" s="15"/>
      <c r="E2446" s="15"/>
      <c r="F2446" s="12"/>
      <c r="G2446" s="12"/>
      <c r="H2446" s="12"/>
      <c r="I2446"/>
    </row>
    <row r="2447" spans="1:9" ht="12.75">
      <c r="A2447" s="15"/>
      <c r="B2447" s="15"/>
      <c r="C2447" s="15"/>
      <c r="D2447" s="15"/>
      <c r="E2447" s="15"/>
      <c r="F2447" s="12"/>
      <c r="G2447" s="12"/>
      <c r="H2447" s="12"/>
      <c r="I2447"/>
    </row>
    <row r="2448" spans="1:9" ht="12.75">
      <c r="A2448" s="15"/>
      <c r="B2448" s="15"/>
      <c r="C2448" s="15"/>
      <c r="D2448" s="15"/>
      <c r="E2448" s="15"/>
      <c r="F2448" s="12"/>
      <c r="G2448" s="12"/>
      <c r="H2448" s="12"/>
      <c r="I2448"/>
    </row>
    <row r="2449" spans="1:9" ht="12.75">
      <c r="A2449" s="15"/>
      <c r="B2449" s="15"/>
      <c r="C2449" s="15"/>
      <c r="D2449" s="15"/>
      <c r="E2449" s="15"/>
      <c r="F2449" s="12"/>
      <c r="G2449" s="12"/>
      <c r="H2449" s="12"/>
      <c r="I2449"/>
    </row>
    <row r="2450" spans="1:9" ht="12.75">
      <c r="A2450" s="15"/>
      <c r="B2450" s="15"/>
      <c r="C2450" s="15"/>
      <c r="D2450" s="15"/>
      <c r="E2450" s="15"/>
      <c r="F2450" s="12"/>
      <c r="G2450" s="12"/>
      <c r="H2450" s="12"/>
      <c r="I2450"/>
    </row>
    <row r="2451" spans="1:9" ht="12.75">
      <c r="A2451" s="15"/>
      <c r="B2451" s="15"/>
      <c r="C2451" s="15"/>
      <c r="D2451" s="15"/>
      <c r="E2451" s="15"/>
      <c r="F2451" s="12"/>
      <c r="G2451" s="12"/>
      <c r="H2451" s="12"/>
      <c r="I2451"/>
    </row>
    <row r="2452" spans="1:9" ht="12.75">
      <c r="A2452" s="15"/>
      <c r="B2452" s="15"/>
      <c r="C2452" s="15"/>
      <c r="D2452" s="15"/>
      <c r="E2452" s="15"/>
      <c r="F2452" s="12"/>
      <c r="G2452" s="12"/>
      <c r="H2452" s="12"/>
      <c r="I2452"/>
    </row>
    <row r="2453" spans="1:9" ht="12.75">
      <c r="A2453" s="15"/>
      <c r="B2453" s="15"/>
      <c r="C2453" s="15"/>
      <c r="D2453" s="15"/>
      <c r="E2453" s="15"/>
      <c r="F2453" s="12"/>
      <c r="G2453" s="12"/>
      <c r="H2453" s="12"/>
      <c r="I2453"/>
    </row>
    <row r="2454" spans="1:9" ht="12.75">
      <c r="A2454" s="15"/>
      <c r="B2454" s="15"/>
      <c r="C2454" s="15"/>
      <c r="D2454" s="15"/>
      <c r="E2454" s="15"/>
      <c r="F2454" s="12"/>
      <c r="G2454" s="12"/>
      <c r="H2454" s="12"/>
      <c r="I2454"/>
    </row>
    <row r="2455" spans="1:9" ht="12.75">
      <c r="A2455" s="15"/>
      <c r="B2455" s="15"/>
      <c r="C2455" s="15"/>
      <c r="D2455" s="15"/>
      <c r="E2455" s="15"/>
      <c r="F2455" s="12"/>
      <c r="G2455" s="12"/>
      <c r="H2455" s="12"/>
      <c r="I2455"/>
    </row>
    <row r="2456" spans="1:9" ht="12.75">
      <c r="A2456" s="15"/>
      <c r="B2456" s="15"/>
      <c r="C2456" s="15"/>
      <c r="D2456" s="15"/>
      <c r="E2456" s="15"/>
      <c r="F2456" s="12"/>
      <c r="G2456" s="12"/>
      <c r="H2456" s="12"/>
      <c r="I2456"/>
    </row>
    <row r="2457" spans="1:9" ht="12.75">
      <c r="A2457" s="15"/>
      <c r="B2457" s="15"/>
      <c r="C2457" s="15"/>
      <c r="D2457" s="15"/>
      <c r="E2457" s="15"/>
      <c r="F2457" s="12"/>
      <c r="G2457" s="12"/>
      <c r="H2457" s="12"/>
      <c r="I2457"/>
    </row>
    <row r="2458" spans="1:9" ht="12.75">
      <c r="A2458" s="15"/>
      <c r="B2458" s="15"/>
      <c r="C2458" s="15"/>
      <c r="D2458" s="15"/>
      <c r="E2458" s="15"/>
      <c r="F2458" s="12"/>
      <c r="G2458" s="12"/>
      <c r="H2458" s="12"/>
      <c r="I2458"/>
    </row>
    <row r="2459" spans="1:9" ht="12.75">
      <c r="A2459" s="15"/>
      <c r="B2459" s="15"/>
      <c r="C2459" s="15"/>
      <c r="D2459" s="15"/>
      <c r="E2459" s="15"/>
      <c r="F2459" s="12"/>
      <c r="G2459" s="12"/>
      <c r="H2459" s="12"/>
      <c r="I2459"/>
    </row>
    <row r="2460" spans="1:9" ht="12.75">
      <c r="A2460" s="15"/>
      <c r="B2460" s="15"/>
      <c r="C2460" s="15"/>
      <c r="D2460" s="15"/>
      <c r="E2460" s="15"/>
      <c r="F2460" s="12"/>
      <c r="G2460" s="12"/>
      <c r="H2460" s="12"/>
      <c r="I2460"/>
    </row>
    <row r="2461" spans="1:9" ht="12.75">
      <c r="A2461" s="15"/>
      <c r="B2461" s="15"/>
      <c r="C2461" s="15"/>
      <c r="D2461" s="15"/>
      <c r="E2461" s="15"/>
      <c r="F2461" s="12"/>
      <c r="G2461" s="12"/>
      <c r="H2461" s="12"/>
      <c r="I2461"/>
    </row>
    <row r="2462" spans="1:9" ht="12.75">
      <c r="A2462" s="15"/>
      <c r="B2462" s="15"/>
      <c r="C2462" s="15"/>
      <c r="D2462" s="15"/>
      <c r="E2462" s="15"/>
      <c r="F2462" s="12"/>
      <c r="G2462" s="12"/>
      <c r="H2462" s="12"/>
      <c r="I2462"/>
    </row>
    <row r="2463" spans="1:9" ht="12.75">
      <c r="A2463" s="15"/>
      <c r="B2463" s="15"/>
      <c r="C2463" s="15"/>
      <c r="D2463" s="15"/>
      <c r="E2463" s="15"/>
      <c r="F2463" s="12"/>
      <c r="G2463" s="12"/>
      <c r="H2463" s="12"/>
      <c r="I2463"/>
    </row>
    <row r="2464" spans="1:9" ht="12.75">
      <c r="A2464" s="15"/>
      <c r="B2464" s="15"/>
      <c r="C2464" s="15"/>
      <c r="D2464" s="15"/>
      <c r="E2464" s="15"/>
      <c r="F2464" s="12"/>
      <c r="G2464" s="12"/>
      <c r="H2464" s="12"/>
      <c r="I2464"/>
    </row>
    <row r="2465" spans="1:9" ht="12.75">
      <c r="A2465" s="15"/>
      <c r="B2465" s="15"/>
      <c r="C2465" s="15"/>
      <c r="D2465" s="15"/>
      <c r="E2465" s="15"/>
      <c r="F2465" s="12"/>
      <c r="G2465" s="12"/>
      <c r="H2465" s="12"/>
      <c r="I2465"/>
    </row>
    <row r="2466" spans="1:9" ht="12.75">
      <c r="A2466" s="15"/>
      <c r="B2466" s="15"/>
      <c r="C2466" s="15"/>
      <c r="D2466" s="15"/>
      <c r="E2466" s="15"/>
      <c r="F2466" s="12"/>
      <c r="G2466" s="12"/>
      <c r="H2466" s="12"/>
      <c r="I2466"/>
    </row>
    <row r="2467" spans="1:9" ht="12.75">
      <c r="A2467" s="15"/>
      <c r="B2467" s="15"/>
      <c r="C2467" s="15"/>
      <c r="D2467" s="15"/>
      <c r="E2467" s="15"/>
      <c r="F2467" s="12"/>
      <c r="G2467" s="12"/>
      <c r="H2467" s="12"/>
      <c r="I2467"/>
    </row>
    <row r="2468" spans="1:9" ht="12.75">
      <c r="A2468" s="15"/>
      <c r="B2468" s="15"/>
      <c r="C2468" s="15"/>
      <c r="D2468" s="15"/>
      <c r="E2468" s="15"/>
      <c r="F2468" s="12"/>
      <c r="G2468" s="12"/>
      <c r="H2468" s="12"/>
      <c r="I2468"/>
    </row>
    <row r="2469" spans="1:9" ht="12.75">
      <c r="A2469" s="15"/>
      <c r="B2469" s="15"/>
      <c r="C2469" s="15"/>
      <c r="D2469" s="15"/>
      <c r="E2469" s="15"/>
      <c r="F2469" s="12"/>
      <c r="G2469" s="12"/>
      <c r="H2469" s="12"/>
      <c r="I2469"/>
    </row>
    <row r="2470" spans="1:9" ht="12.75">
      <c r="A2470" s="15"/>
      <c r="B2470" s="15"/>
      <c r="C2470" s="15"/>
      <c r="D2470" s="15"/>
      <c r="E2470" s="15"/>
      <c r="F2470" s="12"/>
      <c r="G2470" s="12"/>
      <c r="H2470" s="12"/>
      <c r="I2470"/>
    </row>
    <row r="2471" spans="1:9" ht="12.75">
      <c r="A2471" s="15"/>
      <c r="B2471" s="15"/>
      <c r="C2471" s="15"/>
      <c r="D2471" s="15"/>
      <c r="E2471" s="15"/>
      <c r="F2471" s="12"/>
      <c r="G2471" s="12"/>
      <c r="H2471" s="12"/>
      <c r="I2471"/>
    </row>
    <row r="2472" spans="1:9" ht="12.75">
      <c r="A2472" s="15"/>
      <c r="B2472" s="15"/>
      <c r="C2472" s="15"/>
      <c r="D2472" s="15"/>
      <c r="E2472" s="15"/>
      <c r="F2472" s="12"/>
      <c r="G2472" s="12"/>
      <c r="H2472" s="12"/>
      <c r="I2472"/>
    </row>
    <row r="2473" spans="1:9" ht="12.75">
      <c r="A2473" s="15"/>
      <c r="B2473" s="15"/>
      <c r="C2473" s="15"/>
      <c r="D2473" s="15"/>
      <c r="E2473" s="15"/>
      <c r="F2473" s="12"/>
      <c r="G2473" s="12"/>
      <c r="H2473" s="12"/>
      <c r="I2473"/>
    </row>
    <row r="2474" spans="1:9" ht="12.75">
      <c r="A2474" s="15"/>
      <c r="B2474" s="15"/>
      <c r="C2474" s="15"/>
      <c r="D2474" s="15"/>
      <c r="E2474" s="15"/>
      <c r="F2474" s="12"/>
      <c r="G2474" s="12"/>
      <c r="H2474" s="12"/>
      <c r="I2474"/>
    </row>
    <row r="2475" spans="1:9" ht="12.75">
      <c r="A2475" s="15"/>
      <c r="B2475" s="15"/>
      <c r="C2475" s="15"/>
      <c r="D2475" s="15"/>
      <c r="E2475" s="15"/>
      <c r="F2475" s="12"/>
      <c r="G2475" s="12"/>
      <c r="H2475" s="12"/>
      <c r="I2475"/>
    </row>
    <row r="2476" spans="1:9" ht="12.75">
      <c r="A2476" s="15"/>
      <c r="B2476" s="15"/>
      <c r="C2476" s="15"/>
      <c r="D2476" s="15"/>
      <c r="E2476" s="15"/>
      <c r="F2476" s="12"/>
      <c r="G2476" s="12"/>
      <c r="H2476" s="12"/>
      <c r="I2476"/>
    </row>
    <row r="2477" spans="1:9" ht="12.75">
      <c r="A2477" s="15"/>
      <c r="B2477" s="15"/>
      <c r="C2477" s="15"/>
      <c r="D2477" s="15"/>
      <c r="E2477" s="15"/>
      <c r="F2477" s="12"/>
      <c r="G2477" s="12"/>
      <c r="H2477" s="12"/>
      <c r="I2477"/>
    </row>
    <row r="2478" spans="1:9" ht="12.75">
      <c r="A2478" s="15"/>
      <c r="B2478" s="15"/>
      <c r="C2478" s="15"/>
      <c r="D2478" s="15"/>
      <c r="E2478" s="15"/>
      <c r="F2478" s="12"/>
      <c r="G2478" s="12"/>
      <c r="H2478" s="12"/>
      <c r="I2478"/>
    </row>
    <row r="2479" spans="1:9" ht="12.75">
      <c r="A2479" s="15"/>
      <c r="B2479" s="15"/>
      <c r="C2479" s="15"/>
      <c r="D2479" s="15"/>
      <c r="E2479" s="15"/>
      <c r="F2479" s="12"/>
      <c r="G2479" s="12"/>
      <c r="H2479" s="12"/>
      <c r="I2479"/>
    </row>
    <row r="2480" spans="1:9" ht="12.75">
      <c r="A2480" s="15"/>
      <c r="B2480" s="15"/>
      <c r="C2480" s="15"/>
      <c r="D2480" s="15"/>
      <c r="E2480" s="15"/>
      <c r="F2480" s="12"/>
      <c r="G2480" s="12"/>
      <c r="H2480" s="12"/>
      <c r="I2480"/>
    </row>
    <row r="2481" spans="1:9" ht="12.75">
      <c r="A2481" s="15"/>
      <c r="B2481" s="15"/>
      <c r="C2481" s="15"/>
      <c r="D2481" s="15"/>
      <c r="E2481" s="15"/>
      <c r="F2481" s="12"/>
      <c r="G2481" s="12"/>
      <c r="H2481" s="12"/>
      <c r="I2481"/>
    </row>
    <row r="2482" spans="1:9" ht="12.75">
      <c r="A2482" s="15"/>
      <c r="B2482" s="15"/>
      <c r="C2482" s="15"/>
      <c r="D2482" s="15"/>
      <c r="E2482" s="15"/>
      <c r="F2482" s="12"/>
      <c r="G2482" s="12"/>
      <c r="H2482" s="12"/>
      <c r="I2482"/>
    </row>
    <row r="2483" spans="1:9" ht="12.75">
      <c r="A2483" s="15"/>
      <c r="B2483" s="15"/>
      <c r="C2483" s="15"/>
      <c r="D2483" s="15"/>
      <c r="E2483" s="15"/>
      <c r="F2483" s="12"/>
      <c r="G2483" s="12"/>
      <c r="H2483" s="12"/>
      <c r="I2483"/>
    </row>
    <row r="2484" spans="1:9" ht="12.75">
      <c r="A2484" s="15"/>
      <c r="B2484" s="15"/>
      <c r="C2484" s="15"/>
      <c r="D2484" s="15"/>
      <c r="E2484" s="15"/>
      <c r="F2484" s="12"/>
      <c r="G2484" s="12"/>
      <c r="H2484" s="12"/>
      <c r="I2484"/>
    </row>
    <row r="2485" spans="1:9" ht="12.75">
      <c r="A2485" s="15"/>
      <c r="B2485" s="15"/>
      <c r="C2485" s="15"/>
      <c r="D2485" s="15"/>
      <c r="E2485" s="15"/>
      <c r="F2485" s="12"/>
      <c r="G2485" s="12"/>
      <c r="H2485" s="12"/>
      <c r="I2485"/>
    </row>
    <row r="2486" spans="1:9" ht="12.75">
      <c r="A2486" s="15"/>
      <c r="B2486" s="15"/>
      <c r="C2486" s="15"/>
      <c r="D2486" s="15"/>
      <c r="E2486" s="15"/>
      <c r="F2486" s="12"/>
      <c r="G2486" s="12"/>
      <c r="H2486" s="12"/>
      <c r="I2486"/>
    </row>
    <row r="2487" spans="1:9" ht="12.75">
      <c r="A2487" s="15"/>
      <c r="B2487" s="15"/>
      <c r="C2487" s="15"/>
      <c r="D2487" s="15"/>
      <c r="E2487" s="15"/>
      <c r="F2487" s="12"/>
      <c r="G2487" s="12"/>
      <c r="H2487" s="12"/>
      <c r="I2487"/>
    </row>
    <row r="2488" spans="1:9" ht="12.75">
      <c r="A2488" s="15"/>
      <c r="B2488" s="15"/>
      <c r="C2488" s="15"/>
      <c r="D2488" s="15"/>
      <c r="E2488" s="15"/>
      <c r="F2488" s="12"/>
      <c r="G2488" s="12"/>
      <c r="H2488" s="12"/>
      <c r="I2488"/>
    </row>
    <row r="2489" spans="1:9" ht="12.75">
      <c r="A2489" s="15"/>
      <c r="B2489" s="15"/>
      <c r="C2489" s="15"/>
      <c r="D2489" s="15"/>
      <c r="E2489" s="15"/>
      <c r="F2489" s="12"/>
      <c r="G2489" s="12"/>
      <c r="H2489" s="12"/>
      <c r="I2489"/>
    </row>
    <row r="2490" spans="1:9" ht="12.75">
      <c r="A2490" s="15"/>
      <c r="B2490" s="15"/>
      <c r="C2490" s="15"/>
      <c r="D2490" s="15"/>
      <c r="E2490" s="15"/>
      <c r="F2490" s="12"/>
      <c r="G2490" s="12"/>
      <c r="H2490" s="12"/>
      <c r="I2490"/>
    </row>
    <row r="2491" spans="1:9" ht="12.75">
      <c r="A2491" s="15"/>
      <c r="B2491" s="15"/>
      <c r="C2491" s="15"/>
      <c r="D2491" s="15"/>
      <c r="E2491" s="15"/>
      <c r="F2491" s="12"/>
      <c r="G2491" s="12"/>
      <c r="H2491" s="12"/>
      <c r="I2491"/>
    </row>
    <row r="2492" spans="1:9" ht="12.75">
      <c r="A2492" s="15"/>
      <c r="B2492" s="15"/>
      <c r="C2492" s="15"/>
      <c r="D2492" s="15"/>
      <c r="E2492" s="15"/>
      <c r="F2492" s="12"/>
      <c r="G2492" s="12"/>
      <c r="H2492" s="12"/>
      <c r="I2492"/>
    </row>
    <row r="2493" spans="1:9" ht="12.75">
      <c r="A2493" s="15"/>
      <c r="B2493" s="15"/>
      <c r="C2493" s="15"/>
      <c r="D2493" s="15"/>
      <c r="E2493" s="15"/>
      <c r="F2493" s="12"/>
      <c r="G2493" s="12"/>
      <c r="H2493" s="12"/>
      <c r="I2493"/>
    </row>
    <row r="2494" spans="1:9" ht="12.75">
      <c r="A2494" s="15"/>
      <c r="B2494" s="15"/>
      <c r="C2494" s="15"/>
      <c r="D2494" s="15"/>
      <c r="E2494" s="15"/>
      <c r="F2494" s="12"/>
      <c r="G2494" s="12"/>
      <c r="H2494" s="12"/>
      <c r="I2494"/>
    </row>
    <row r="2495" spans="1:9" ht="12.75">
      <c r="A2495" s="15"/>
      <c r="B2495" s="15"/>
      <c r="C2495" s="15"/>
      <c r="D2495" s="15"/>
      <c r="E2495" s="15"/>
      <c r="F2495" s="12"/>
      <c r="G2495" s="12"/>
      <c r="H2495" s="12"/>
      <c r="I2495"/>
    </row>
    <row r="2496" spans="1:9" ht="12.75">
      <c r="A2496" s="15"/>
      <c r="B2496" s="15"/>
      <c r="C2496" s="15"/>
      <c r="D2496" s="15"/>
      <c r="E2496" s="15"/>
      <c r="F2496" s="12"/>
      <c r="G2496" s="12"/>
      <c r="H2496" s="12"/>
      <c r="I2496"/>
    </row>
    <row r="2497" spans="1:9" ht="12.75">
      <c r="A2497" s="15"/>
      <c r="B2497" s="15"/>
      <c r="C2497" s="15"/>
      <c r="D2497" s="15"/>
      <c r="E2497" s="15"/>
      <c r="F2497" s="12"/>
      <c r="G2497" s="12"/>
      <c r="H2497" s="12"/>
      <c r="I2497"/>
    </row>
    <row r="2498" spans="1:9" ht="12.75">
      <c r="A2498" s="15"/>
      <c r="B2498" s="15"/>
      <c r="C2498" s="15"/>
      <c r="D2498" s="15"/>
      <c r="E2498" s="15"/>
      <c r="F2498" s="12"/>
      <c r="G2498" s="12"/>
      <c r="H2498" s="12"/>
      <c r="I2498"/>
    </row>
    <row r="2499" spans="1:9" ht="12.75">
      <c r="A2499" s="15"/>
      <c r="B2499" s="15"/>
      <c r="C2499" s="15"/>
      <c r="D2499" s="15"/>
      <c r="E2499" s="15"/>
      <c r="F2499" s="12"/>
      <c r="G2499" s="12"/>
      <c r="H2499" s="12"/>
      <c r="I2499"/>
    </row>
    <row r="2500" spans="1:9" ht="12.75">
      <c r="A2500" s="15"/>
      <c r="B2500" s="15"/>
      <c r="C2500" s="15"/>
      <c r="D2500" s="15"/>
      <c r="E2500" s="15"/>
      <c r="F2500" s="12"/>
      <c r="G2500" s="12"/>
      <c r="H2500" s="12"/>
      <c r="I2500"/>
    </row>
    <row r="2501" spans="1:9" ht="12.75">
      <c r="A2501" s="15"/>
      <c r="B2501" s="15"/>
      <c r="C2501" s="15"/>
      <c r="D2501" s="15"/>
      <c r="E2501" s="15"/>
      <c r="F2501" s="12"/>
      <c r="G2501" s="12"/>
      <c r="H2501" s="12"/>
      <c r="I2501"/>
    </row>
    <row r="2502" spans="1:9" ht="12.75">
      <c r="A2502" s="15"/>
      <c r="B2502" s="15"/>
      <c r="C2502" s="15"/>
      <c r="D2502" s="15"/>
      <c r="E2502" s="15"/>
      <c r="F2502" s="12"/>
      <c r="G2502" s="12"/>
      <c r="H2502" s="12"/>
      <c r="I2502"/>
    </row>
    <row r="2503" spans="1:9" ht="12.75">
      <c r="A2503" s="15"/>
      <c r="B2503" s="15"/>
      <c r="C2503" s="15"/>
      <c r="D2503" s="15"/>
      <c r="E2503" s="15"/>
      <c r="F2503" s="12"/>
      <c r="G2503" s="12"/>
      <c r="H2503" s="12"/>
      <c r="I2503"/>
    </row>
    <row r="2504" spans="1:9" ht="12.75">
      <c r="A2504" s="15"/>
      <c r="B2504" s="15"/>
      <c r="C2504" s="15"/>
      <c r="D2504" s="15"/>
      <c r="E2504" s="15"/>
      <c r="F2504" s="12"/>
      <c r="G2504" s="12"/>
      <c r="H2504" s="12"/>
      <c r="I2504"/>
    </row>
    <row r="2505" spans="1:9" ht="12.75">
      <c r="A2505" s="15"/>
      <c r="B2505" s="15"/>
      <c r="C2505" s="15"/>
      <c r="D2505" s="15"/>
      <c r="E2505" s="15"/>
      <c r="F2505" s="12"/>
      <c r="G2505" s="12"/>
      <c r="H2505" s="12"/>
      <c r="I2505"/>
    </row>
    <row r="2506" spans="1:9" ht="12.75">
      <c r="A2506" s="15"/>
      <c r="B2506" s="15"/>
      <c r="C2506" s="15"/>
      <c r="D2506" s="15"/>
      <c r="E2506" s="15"/>
      <c r="F2506" s="12"/>
      <c r="G2506" s="12"/>
      <c r="H2506" s="12"/>
      <c r="I2506"/>
    </row>
    <row r="2507" spans="1:9" ht="12.75">
      <c r="A2507" s="15"/>
      <c r="B2507" s="15"/>
      <c r="C2507" s="15"/>
      <c r="D2507" s="15"/>
      <c r="E2507" s="15"/>
      <c r="F2507" s="12"/>
      <c r="G2507" s="12"/>
      <c r="H2507" s="12"/>
      <c r="I2507"/>
    </row>
    <row r="2508" spans="1:9" ht="12.75">
      <c r="A2508" s="15"/>
      <c r="B2508" s="15"/>
      <c r="C2508" s="15"/>
      <c r="D2508" s="15"/>
      <c r="E2508" s="15"/>
      <c r="F2508" s="12"/>
      <c r="G2508" s="12"/>
      <c r="H2508" s="12"/>
      <c r="I2508"/>
    </row>
    <row r="2509" spans="1:9" ht="12.75">
      <c r="A2509" s="15"/>
      <c r="B2509" s="15"/>
      <c r="C2509" s="15"/>
      <c r="D2509" s="15"/>
      <c r="E2509" s="15"/>
      <c r="F2509" s="12"/>
      <c r="G2509" s="12"/>
      <c r="H2509" s="12"/>
      <c r="I2509"/>
    </row>
    <row r="2510" spans="1:9" ht="12.75">
      <c r="A2510" s="15"/>
      <c r="B2510" s="15"/>
      <c r="C2510" s="15"/>
      <c r="D2510" s="15"/>
      <c r="E2510" s="15"/>
      <c r="F2510" s="12"/>
      <c r="G2510" s="12"/>
      <c r="H2510" s="12"/>
      <c r="I2510"/>
    </row>
    <row r="2511" spans="1:9" ht="12.75">
      <c r="A2511" s="15"/>
      <c r="B2511" s="15"/>
      <c r="C2511" s="15"/>
      <c r="D2511" s="15"/>
      <c r="E2511" s="15"/>
      <c r="F2511" s="12"/>
      <c r="G2511" s="12"/>
      <c r="H2511" s="12"/>
      <c r="I2511"/>
    </row>
    <row r="2512" spans="1:9" ht="12.75">
      <c r="A2512" s="15"/>
      <c r="B2512" s="15"/>
      <c r="C2512" s="15"/>
      <c r="D2512" s="15"/>
      <c r="E2512" s="15"/>
      <c r="F2512" s="12"/>
      <c r="G2512" s="12"/>
      <c r="H2512" s="12"/>
      <c r="I2512"/>
    </row>
    <row r="2513" spans="1:9" ht="12.75">
      <c r="A2513" s="15"/>
      <c r="B2513" s="15"/>
      <c r="C2513" s="15"/>
      <c r="D2513" s="15"/>
      <c r="E2513" s="15"/>
      <c r="F2513" s="12"/>
      <c r="G2513" s="12"/>
      <c r="H2513" s="12"/>
      <c r="I2513"/>
    </row>
    <row r="2514" spans="1:9" ht="12.75">
      <c r="A2514" s="15"/>
      <c r="B2514" s="15"/>
      <c r="C2514" s="15"/>
      <c r="D2514" s="15"/>
      <c r="E2514" s="15"/>
      <c r="F2514" s="12"/>
      <c r="G2514" s="12"/>
      <c r="H2514" s="12"/>
      <c r="I2514"/>
    </row>
    <row r="2515" spans="1:9" ht="12.75">
      <c r="A2515" s="15"/>
      <c r="B2515" s="15"/>
      <c r="C2515" s="15"/>
      <c r="D2515" s="15"/>
      <c r="E2515" s="15"/>
      <c r="F2515" s="12"/>
      <c r="G2515" s="12"/>
      <c r="H2515" s="12"/>
      <c r="I2515"/>
    </row>
    <row r="2516" spans="1:9" ht="12.75">
      <c r="A2516" s="15"/>
      <c r="B2516" s="15"/>
      <c r="C2516" s="15"/>
      <c r="D2516" s="15"/>
      <c r="E2516" s="15"/>
      <c r="F2516" s="12"/>
      <c r="G2516" s="12"/>
      <c r="H2516" s="12"/>
      <c r="I2516"/>
    </row>
    <row r="2517" spans="1:9" ht="12.75">
      <c r="A2517" s="15"/>
      <c r="B2517" s="15"/>
      <c r="C2517" s="15"/>
      <c r="D2517" s="15"/>
      <c r="E2517" s="15"/>
      <c r="F2517" s="12"/>
      <c r="G2517" s="12"/>
      <c r="H2517" s="12"/>
      <c r="I2517"/>
    </row>
    <row r="2518" spans="1:9" ht="12.75">
      <c r="A2518" s="15"/>
      <c r="B2518" s="15"/>
      <c r="C2518" s="15"/>
      <c r="D2518" s="15"/>
      <c r="E2518" s="15"/>
      <c r="F2518" s="12"/>
      <c r="G2518" s="12"/>
      <c r="H2518" s="12"/>
      <c r="I2518"/>
    </row>
    <row r="2519" spans="1:9" ht="12.75">
      <c r="A2519" s="15"/>
      <c r="B2519" s="15"/>
      <c r="C2519" s="15"/>
      <c r="D2519" s="15"/>
      <c r="E2519" s="15"/>
      <c r="F2519" s="12"/>
      <c r="G2519" s="12"/>
      <c r="H2519" s="12"/>
      <c r="I2519"/>
    </row>
    <row r="2520" spans="1:9" ht="12.75">
      <c r="A2520" s="15"/>
      <c r="B2520" s="15"/>
      <c r="C2520" s="15"/>
      <c r="D2520" s="15"/>
      <c r="E2520" s="15"/>
      <c r="F2520" s="12"/>
      <c r="G2520" s="12"/>
      <c r="H2520" s="12"/>
      <c r="I2520"/>
    </row>
    <row r="2521" spans="1:9" ht="12.75">
      <c r="A2521" s="15"/>
      <c r="B2521" s="15"/>
      <c r="C2521" s="15"/>
      <c r="D2521" s="15"/>
      <c r="E2521" s="15"/>
      <c r="F2521" s="12"/>
      <c r="G2521" s="12"/>
      <c r="H2521" s="12"/>
      <c r="I2521"/>
    </row>
    <row r="2522" spans="1:9" ht="12.75">
      <c r="A2522" s="15"/>
      <c r="B2522" s="15"/>
      <c r="C2522" s="15"/>
      <c r="D2522" s="15"/>
      <c r="E2522" s="15"/>
      <c r="F2522" s="12"/>
      <c r="G2522" s="12"/>
      <c r="H2522" s="12"/>
      <c r="I2522"/>
    </row>
    <row r="2523" spans="1:9" ht="12.75">
      <c r="A2523" s="15"/>
      <c r="B2523" s="15"/>
      <c r="C2523" s="15"/>
      <c r="D2523" s="15"/>
      <c r="E2523" s="15"/>
      <c r="F2523" s="12"/>
      <c r="G2523" s="12"/>
      <c r="H2523" s="12"/>
      <c r="I2523"/>
    </row>
    <row r="2524" spans="1:9" ht="12.75">
      <c r="A2524" s="15"/>
      <c r="B2524" s="15"/>
      <c r="C2524" s="15"/>
      <c r="D2524" s="15"/>
      <c r="E2524" s="15"/>
      <c r="F2524" s="12"/>
      <c r="G2524" s="12"/>
      <c r="H2524" s="12"/>
      <c r="I2524"/>
    </row>
    <row r="2525" spans="1:9" ht="12.75">
      <c r="A2525" s="15"/>
      <c r="B2525" s="15"/>
      <c r="C2525" s="15"/>
      <c r="D2525" s="15"/>
      <c r="E2525" s="15"/>
      <c r="F2525" s="12"/>
      <c r="G2525" s="12"/>
      <c r="H2525" s="12"/>
      <c r="I2525"/>
    </row>
    <row r="2526" spans="1:9" ht="12.75">
      <c r="A2526" s="15"/>
      <c r="B2526" s="15"/>
      <c r="C2526" s="15"/>
      <c r="D2526" s="15"/>
      <c r="E2526" s="15"/>
      <c r="F2526" s="12"/>
      <c r="G2526" s="12"/>
      <c r="H2526" s="12"/>
      <c r="I2526"/>
    </row>
    <row r="2527" spans="1:9" ht="12.75">
      <c r="A2527" s="15"/>
      <c r="B2527" s="15"/>
      <c r="C2527" s="15"/>
      <c r="D2527" s="15"/>
      <c r="E2527" s="15"/>
      <c r="F2527" s="12"/>
      <c r="G2527" s="12"/>
      <c r="H2527" s="12"/>
      <c r="I2527"/>
    </row>
    <row r="2528" spans="1:9" ht="12.75">
      <c r="A2528" s="15"/>
      <c r="B2528" s="15"/>
      <c r="C2528" s="15"/>
      <c r="D2528" s="15"/>
      <c r="E2528" s="15"/>
      <c r="F2528" s="12"/>
      <c r="G2528" s="12"/>
      <c r="H2528" s="12"/>
      <c r="I2528"/>
    </row>
    <row r="2529" spans="1:9" ht="12.75">
      <c r="A2529" s="15"/>
      <c r="B2529" s="15"/>
      <c r="C2529" s="15"/>
      <c r="D2529" s="15"/>
      <c r="E2529" s="15"/>
      <c r="F2529" s="12"/>
      <c r="G2529" s="12"/>
      <c r="H2529" s="12"/>
      <c r="I2529"/>
    </row>
    <row r="2530" spans="1:9" ht="12.75">
      <c r="A2530" s="15"/>
      <c r="B2530" s="15"/>
      <c r="C2530" s="15"/>
      <c r="D2530" s="15"/>
      <c r="E2530" s="15"/>
      <c r="F2530" s="12"/>
      <c r="G2530" s="12"/>
      <c r="H2530" s="12"/>
      <c r="I2530"/>
    </row>
    <row r="2531" spans="1:9" ht="12.75">
      <c r="A2531" s="15"/>
      <c r="B2531" s="15"/>
      <c r="C2531" s="15"/>
      <c r="D2531" s="15"/>
      <c r="E2531" s="15"/>
      <c r="F2531" s="12"/>
      <c r="G2531" s="12"/>
      <c r="H2531" s="12"/>
      <c r="I2531"/>
    </row>
    <row r="2532" spans="1:9" ht="12.75">
      <c r="A2532" s="15"/>
      <c r="B2532" s="15"/>
      <c r="C2532" s="15"/>
      <c r="D2532" s="15"/>
      <c r="E2532" s="15"/>
      <c r="F2532" s="12"/>
      <c r="G2532" s="12"/>
      <c r="H2532" s="12"/>
      <c r="I2532"/>
    </row>
    <row r="2533" spans="1:9" ht="12.75">
      <c r="A2533" s="15"/>
      <c r="B2533" s="15"/>
      <c r="C2533" s="15"/>
      <c r="D2533" s="15"/>
      <c r="E2533" s="15"/>
      <c r="F2533" s="12"/>
      <c r="G2533" s="12"/>
      <c r="H2533" s="12"/>
      <c r="I2533"/>
    </row>
    <row r="2534" spans="1:9" ht="12.75">
      <c r="A2534" s="15"/>
      <c r="B2534" s="15"/>
      <c r="C2534" s="15"/>
      <c r="D2534" s="15"/>
      <c r="E2534" s="15"/>
      <c r="F2534" s="12"/>
      <c r="G2534" s="12"/>
      <c r="H2534" s="12"/>
      <c r="I2534"/>
    </row>
    <row r="2535" spans="1:9" ht="12.75">
      <c r="A2535" s="15"/>
      <c r="B2535" s="15"/>
      <c r="C2535" s="15"/>
      <c r="D2535" s="15"/>
      <c r="E2535" s="15"/>
      <c r="F2535" s="12"/>
      <c r="G2535" s="12"/>
      <c r="H2535" s="12"/>
      <c r="I2535"/>
    </row>
    <row r="2536" spans="1:9" ht="12.75">
      <c r="A2536" s="15"/>
      <c r="B2536" s="15"/>
      <c r="C2536" s="15"/>
      <c r="D2536" s="15"/>
      <c r="E2536" s="15"/>
      <c r="F2536" s="12"/>
      <c r="G2536" s="12"/>
      <c r="H2536" s="12"/>
      <c r="I2536"/>
    </row>
    <row r="2537" spans="1:9" ht="12.75">
      <c r="A2537" s="15"/>
      <c r="B2537" s="15"/>
      <c r="C2537" s="15"/>
      <c r="D2537" s="15"/>
      <c r="E2537" s="15"/>
      <c r="F2537" s="12"/>
      <c r="G2537" s="12"/>
      <c r="H2537" s="12"/>
      <c r="I2537"/>
    </row>
    <row r="2538" spans="1:9" ht="12.75">
      <c r="A2538" s="15"/>
      <c r="B2538" s="15"/>
      <c r="C2538" s="15"/>
      <c r="D2538" s="15"/>
      <c r="E2538" s="15"/>
      <c r="F2538" s="12"/>
      <c r="G2538" s="12"/>
      <c r="H2538" s="12"/>
      <c r="I2538"/>
    </row>
    <row r="2539" spans="1:9" ht="12.75">
      <c r="A2539" s="15"/>
      <c r="B2539" s="15"/>
      <c r="C2539" s="15"/>
      <c r="D2539" s="15"/>
      <c r="E2539" s="15"/>
      <c r="F2539" s="12"/>
      <c r="G2539" s="12"/>
      <c r="H2539" s="12"/>
      <c r="I2539"/>
    </row>
    <row r="2540" spans="1:9" ht="12.75">
      <c r="A2540" s="15"/>
      <c r="B2540" s="15"/>
      <c r="C2540" s="15"/>
      <c r="D2540" s="15"/>
      <c r="E2540" s="15"/>
      <c r="F2540" s="12"/>
      <c r="G2540" s="12"/>
      <c r="H2540" s="12"/>
      <c r="I2540"/>
    </row>
    <row r="2541" spans="1:9" ht="12.75">
      <c r="A2541" s="15"/>
      <c r="B2541" s="15"/>
      <c r="C2541" s="15"/>
      <c r="D2541" s="15"/>
      <c r="E2541" s="15"/>
      <c r="F2541" s="12"/>
      <c r="G2541" s="12"/>
      <c r="H2541" s="12"/>
      <c r="I2541"/>
    </row>
    <row r="2542" spans="1:9" ht="12.75">
      <c r="A2542" s="15"/>
      <c r="B2542" s="15"/>
      <c r="C2542" s="15"/>
      <c r="D2542" s="15"/>
      <c r="E2542" s="15"/>
      <c r="F2542" s="12"/>
      <c r="G2542" s="12"/>
      <c r="H2542" s="12"/>
      <c r="I2542"/>
    </row>
    <row r="2543" spans="1:9" ht="12.75">
      <c r="A2543" s="15"/>
      <c r="B2543" s="15"/>
      <c r="C2543" s="15"/>
      <c r="D2543" s="15"/>
      <c r="E2543" s="15"/>
      <c r="F2543" s="12"/>
      <c r="G2543" s="12"/>
      <c r="H2543" s="12"/>
      <c r="I2543"/>
    </row>
    <row r="2544" spans="1:9" ht="12.75">
      <c r="A2544" s="15"/>
      <c r="B2544" s="15"/>
      <c r="C2544" s="15"/>
      <c r="D2544" s="15"/>
      <c r="E2544" s="15"/>
      <c r="F2544" s="12"/>
      <c r="G2544" s="12"/>
      <c r="H2544" s="12"/>
      <c r="I2544"/>
    </row>
    <row r="2545" spans="1:9" ht="12.75">
      <c r="A2545" s="15"/>
      <c r="B2545" s="15"/>
      <c r="C2545" s="15"/>
      <c r="D2545" s="15"/>
      <c r="E2545" s="15"/>
      <c r="F2545" s="12"/>
      <c r="G2545" s="12"/>
      <c r="H2545" s="12"/>
      <c r="I2545"/>
    </row>
    <row r="2546" spans="1:9" ht="12.75">
      <c r="A2546" s="15"/>
      <c r="B2546" s="15"/>
      <c r="C2546" s="15"/>
      <c r="D2546" s="15"/>
      <c r="E2546" s="15"/>
      <c r="F2546" s="12"/>
      <c r="G2546" s="12"/>
      <c r="H2546" s="12"/>
      <c r="I2546"/>
    </row>
    <row r="2547" spans="1:9" ht="12.75">
      <c r="A2547" s="15"/>
      <c r="B2547" s="15"/>
      <c r="C2547" s="15"/>
      <c r="D2547" s="15"/>
      <c r="E2547" s="15"/>
      <c r="F2547" s="12"/>
      <c r="G2547" s="12"/>
      <c r="H2547" s="12"/>
      <c r="I2547"/>
    </row>
    <row r="2548" spans="1:9" ht="12.75">
      <c r="A2548" s="15"/>
      <c r="B2548" s="15"/>
      <c r="C2548" s="15"/>
      <c r="D2548" s="15"/>
      <c r="E2548" s="15"/>
      <c r="F2548" s="12"/>
      <c r="G2548" s="12"/>
      <c r="H2548" s="12"/>
      <c r="I2548"/>
    </row>
    <row r="2549" spans="1:9" ht="12.75">
      <c r="A2549" s="15"/>
      <c r="B2549" s="15"/>
      <c r="C2549" s="15"/>
      <c r="D2549" s="15"/>
      <c r="E2549" s="15"/>
      <c r="F2549" s="12"/>
      <c r="G2549" s="12"/>
      <c r="H2549" s="12"/>
      <c r="I2549"/>
    </row>
    <row r="2550" spans="1:9" ht="12.75">
      <c r="A2550" s="15"/>
      <c r="B2550" s="15"/>
      <c r="C2550" s="15"/>
      <c r="D2550" s="15"/>
      <c r="E2550" s="15"/>
      <c r="F2550" s="12"/>
      <c r="G2550" s="12"/>
      <c r="H2550" s="12"/>
      <c r="I2550"/>
    </row>
    <row r="2551" spans="1:9" ht="12.75">
      <c r="A2551" s="15"/>
      <c r="B2551" s="15"/>
      <c r="C2551" s="15"/>
      <c r="D2551" s="15"/>
      <c r="E2551" s="15"/>
      <c r="F2551" s="12"/>
      <c r="G2551" s="12"/>
      <c r="H2551" s="12"/>
      <c r="I2551"/>
    </row>
    <row r="2552" spans="1:9" ht="12.75">
      <c r="A2552" s="15"/>
      <c r="B2552" s="15"/>
      <c r="C2552" s="15"/>
      <c r="D2552" s="15"/>
      <c r="E2552" s="15"/>
      <c r="F2552" s="12"/>
      <c r="G2552" s="12"/>
      <c r="H2552" s="12"/>
      <c r="I2552"/>
    </row>
    <row r="2553" spans="1:9" ht="12.75">
      <c r="A2553" s="15"/>
      <c r="B2553" s="15"/>
      <c r="C2553" s="15"/>
      <c r="D2553" s="15"/>
      <c r="E2553" s="15"/>
      <c r="F2553" s="12"/>
      <c r="G2553" s="12"/>
      <c r="H2553" s="12"/>
      <c r="I2553"/>
    </row>
    <row r="2554" spans="1:9" ht="12.75">
      <c r="A2554" s="15"/>
      <c r="B2554" s="15"/>
      <c r="C2554" s="15"/>
      <c r="D2554" s="15"/>
      <c r="E2554" s="15"/>
      <c r="F2554" s="12"/>
      <c r="G2554" s="12"/>
      <c r="H2554" s="12"/>
      <c r="I2554"/>
    </row>
    <row r="2555" spans="1:9" ht="12.75">
      <c r="A2555" s="15"/>
      <c r="B2555" s="15"/>
      <c r="C2555" s="15"/>
      <c r="D2555" s="15"/>
      <c r="E2555" s="15"/>
      <c r="F2555" s="12"/>
      <c r="G2555" s="12"/>
      <c r="H2555" s="12"/>
      <c r="I2555"/>
    </row>
    <row r="2556" spans="1:9" ht="12.75">
      <c r="A2556" s="15"/>
      <c r="B2556" s="15"/>
      <c r="C2556" s="15"/>
      <c r="D2556" s="15"/>
      <c r="E2556" s="15"/>
      <c r="F2556" s="12"/>
      <c r="G2556" s="12"/>
      <c r="H2556" s="12"/>
      <c r="I2556"/>
    </row>
    <row r="2557" spans="1:9" ht="12.75">
      <c r="A2557" s="15"/>
      <c r="B2557" s="15"/>
      <c r="C2557" s="15"/>
      <c r="D2557" s="15"/>
      <c r="E2557" s="15"/>
      <c r="F2557" s="12"/>
      <c r="G2557" s="12"/>
      <c r="H2557" s="12"/>
      <c r="I2557"/>
    </row>
    <row r="2558" spans="1:9" ht="12.75">
      <c r="A2558" s="15"/>
      <c r="B2558" s="15"/>
      <c r="C2558" s="15"/>
      <c r="D2558" s="15"/>
      <c r="E2558" s="15"/>
      <c r="F2558" s="12"/>
      <c r="G2558" s="12"/>
      <c r="H2558" s="12"/>
      <c r="I2558"/>
    </row>
    <row r="2559" spans="1:9" ht="12.75">
      <c r="A2559" s="15"/>
      <c r="B2559" s="15"/>
      <c r="C2559" s="15"/>
      <c r="D2559" s="15"/>
      <c r="E2559" s="15"/>
      <c r="F2559" s="12"/>
      <c r="G2559" s="12"/>
      <c r="H2559" s="12"/>
      <c r="I2559"/>
    </row>
    <row r="2560" spans="1:9" ht="12.75">
      <c r="A2560" s="15"/>
      <c r="B2560" s="15"/>
      <c r="C2560" s="15"/>
      <c r="D2560" s="15"/>
      <c r="E2560" s="15"/>
      <c r="F2560" s="12"/>
      <c r="G2560" s="12"/>
      <c r="H2560" s="12"/>
      <c r="I2560"/>
    </row>
    <row r="2561" spans="1:9" ht="12.75">
      <c r="A2561" s="15"/>
      <c r="B2561" s="15"/>
      <c r="C2561" s="15"/>
      <c r="D2561" s="15"/>
      <c r="E2561" s="15"/>
      <c r="F2561" s="12"/>
      <c r="G2561" s="12"/>
      <c r="H2561" s="12"/>
      <c r="I2561"/>
    </row>
    <row r="2562" spans="1:9" ht="12.75">
      <c r="A2562" s="15"/>
      <c r="B2562" s="15"/>
      <c r="C2562" s="15"/>
      <c r="D2562" s="15"/>
      <c r="E2562" s="15"/>
      <c r="F2562" s="12"/>
      <c r="G2562" s="12"/>
      <c r="H2562" s="12"/>
      <c r="I2562"/>
    </row>
    <row r="2563" spans="1:9" ht="12.75">
      <c r="A2563" s="15"/>
      <c r="B2563" s="15"/>
      <c r="C2563" s="15"/>
      <c r="D2563" s="15"/>
      <c r="E2563" s="15"/>
      <c r="F2563" s="12"/>
      <c r="G2563" s="12"/>
      <c r="H2563" s="12"/>
      <c r="I2563"/>
    </row>
    <row r="2564" spans="1:9" ht="12.75">
      <c r="A2564" s="15"/>
      <c r="B2564" s="15"/>
      <c r="C2564" s="15"/>
      <c r="D2564" s="15"/>
      <c r="E2564" s="15"/>
      <c r="F2564" s="12"/>
      <c r="G2564" s="12"/>
      <c r="H2564" s="12"/>
      <c r="I2564"/>
    </row>
    <row r="2565" spans="1:9" ht="12.75">
      <c r="A2565" s="15"/>
      <c r="B2565" s="15"/>
      <c r="C2565" s="15"/>
      <c r="D2565" s="15"/>
      <c r="E2565" s="15"/>
      <c r="F2565" s="12"/>
      <c r="G2565" s="12"/>
      <c r="H2565" s="12"/>
      <c r="I2565"/>
    </row>
    <row r="2566" spans="1:9" ht="12.75">
      <c r="A2566" s="15"/>
      <c r="B2566" s="15"/>
      <c r="C2566" s="15"/>
      <c r="D2566" s="15"/>
      <c r="E2566" s="15"/>
      <c r="F2566" s="12"/>
      <c r="G2566" s="12"/>
      <c r="H2566" s="12"/>
      <c r="I2566"/>
    </row>
    <row r="2567" spans="1:9" ht="12.75">
      <c r="A2567" s="15"/>
      <c r="B2567" s="15"/>
      <c r="C2567" s="15"/>
      <c r="D2567" s="15"/>
      <c r="E2567" s="15"/>
      <c r="F2567" s="12"/>
      <c r="G2567" s="12"/>
      <c r="H2567" s="12"/>
      <c r="I2567"/>
    </row>
    <row r="2568" spans="1:9" ht="12.75">
      <c r="A2568" s="15"/>
      <c r="B2568" s="15"/>
      <c r="C2568" s="15"/>
      <c r="D2568" s="15"/>
      <c r="E2568" s="15"/>
      <c r="F2568" s="12"/>
      <c r="G2568" s="12"/>
      <c r="H2568" s="12"/>
      <c r="I2568"/>
    </row>
    <row r="2569" spans="1:9" ht="12.75">
      <c r="A2569" s="15"/>
      <c r="B2569" s="15"/>
      <c r="C2569" s="15"/>
      <c r="D2569" s="15"/>
      <c r="E2569" s="15"/>
      <c r="F2569" s="12"/>
      <c r="G2569" s="12"/>
      <c r="H2569" s="12"/>
      <c r="I2569"/>
    </row>
    <row r="2570" spans="1:9" ht="12.75">
      <c r="A2570" s="15"/>
      <c r="B2570" s="15"/>
      <c r="C2570" s="15"/>
      <c r="D2570" s="15"/>
      <c r="E2570" s="15"/>
      <c r="F2570" s="12"/>
      <c r="G2570" s="12"/>
      <c r="H2570" s="12"/>
      <c r="I2570"/>
    </row>
    <row r="2571" spans="1:9" ht="12.75">
      <c r="A2571" s="15"/>
      <c r="B2571" s="15"/>
      <c r="C2571" s="15"/>
      <c r="D2571" s="15"/>
      <c r="E2571" s="15"/>
      <c r="F2571" s="12"/>
      <c r="G2571" s="12"/>
      <c r="H2571" s="12"/>
      <c r="I2571"/>
    </row>
    <row r="2572" spans="1:9" ht="12.75">
      <c r="A2572" s="15"/>
      <c r="B2572" s="15"/>
      <c r="C2572" s="15"/>
      <c r="D2572" s="15"/>
      <c r="E2572" s="15"/>
      <c r="F2572" s="12"/>
      <c r="G2572" s="12"/>
      <c r="H2572" s="12"/>
      <c r="I2572"/>
    </row>
    <row r="2573" spans="1:9" ht="12.75">
      <c r="A2573" s="15"/>
      <c r="B2573" s="15"/>
      <c r="C2573" s="15"/>
      <c r="D2573" s="15"/>
      <c r="E2573" s="15"/>
      <c r="F2573" s="12"/>
      <c r="G2573" s="12"/>
      <c r="H2573" s="12"/>
      <c r="I2573"/>
    </row>
    <row r="2574" spans="1:9" ht="12.75">
      <c r="A2574" s="15"/>
      <c r="B2574" s="15"/>
      <c r="C2574" s="15"/>
      <c r="D2574" s="15"/>
      <c r="E2574" s="15"/>
      <c r="F2574" s="12"/>
      <c r="G2574" s="12"/>
      <c r="H2574" s="12"/>
      <c r="I2574"/>
    </row>
    <row r="2575" spans="1:9" ht="12.75">
      <c r="A2575" s="15"/>
      <c r="B2575" s="15"/>
      <c r="C2575" s="15"/>
      <c r="D2575" s="15"/>
      <c r="E2575" s="15"/>
      <c r="F2575" s="12"/>
      <c r="G2575" s="12"/>
      <c r="H2575" s="12"/>
      <c r="I2575"/>
    </row>
    <row r="2576" spans="1:9" ht="12.75">
      <c r="A2576" s="15"/>
      <c r="B2576" s="15"/>
      <c r="C2576" s="15"/>
      <c r="D2576" s="15"/>
      <c r="E2576" s="15"/>
      <c r="F2576" s="12"/>
      <c r="G2576" s="12"/>
      <c r="H2576" s="12"/>
      <c r="I2576"/>
    </row>
    <row r="2577" spans="1:9" ht="12.75">
      <c r="A2577" s="15"/>
      <c r="B2577" s="15"/>
      <c r="C2577" s="15"/>
      <c r="D2577" s="15"/>
      <c r="E2577" s="15"/>
      <c r="F2577" s="12"/>
      <c r="G2577" s="12"/>
      <c r="H2577" s="12"/>
      <c r="I2577"/>
    </row>
    <row r="2578" spans="1:9" ht="12.75">
      <c r="A2578" s="15"/>
      <c r="B2578" s="15"/>
      <c r="C2578" s="15"/>
      <c r="D2578" s="15"/>
      <c r="E2578" s="15"/>
      <c r="F2578" s="12"/>
      <c r="G2578" s="12"/>
      <c r="H2578" s="12"/>
      <c r="I2578"/>
    </row>
    <row r="2579" spans="1:9" ht="12.75">
      <c r="A2579" s="15"/>
      <c r="B2579" s="15"/>
      <c r="C2579" s="15"/>
      <c r="D2579" s="15"/>
      <c r="E2579" s="15"/>
      <c r="F2579" s="12"/>
      <c r="G2579" s="12"/>
      <c r="H2579" s="12"/>
      <c r="I2579"/>
    </row>
    <row r="2580" spans="1:9" ht="12.75">
      <c r="A2580" s="15"/>
      <c r="B2580" s="15"/>
      <c r="C2580" s="15"/>
      <c r="D2580" s="15"/>
      <c r="E2580" s="15"/>
      <c r="F2580" s="12"/>
      <c r="G2580" s="12"/>
      <c r="H2580" s="12"/>
      <c r="I2580"/>
    </row>
    <row r="2581" spans="1:9" ht="12.75">
      <c r="A2581" s="15"/>
      <c r="B2581" s="15"/>
      <c r="C2581" s="15"/>
      <c r="D2581" s="15"/>
      <c r="E2581" s="15"/>
      <c r="F2581" s="12"/>
      <c r="G2581" s="12"/>
      <c r="H2581" s="12"/>
      <c r="I2581"/>
    </row>
    <row r="2582" spans="1:9" ht="12.75">
      <c r="A2582" s="15"/>
      <c r="B2582" s="15"/>
      <c r="C2582" s="15"/>
      <c r="D2582" s="15"/>
      <c r="E2582" s="15"/>
      <c r="F2582" s="12"/>
      <c r="G2582" s="12"/>
      <c r="H2582" s="12"/>
      <c r="I2582"/>
    </row>
    <row r="2583" spans="1:9" ht="12.75">
      <c r="A2583" s="15"/>
      <c r="B2583" s="15"/>
      <c r="C2583" s="15"/>
      <c r="D2583" s="15"/>
      <c r="E2583" s="15"/>
      <c r="F2583" s="12"/>
      <c r="G2583" s="12"/>
      <c r="H2583" s="12"/>
      <c r="I2583"/>
    </row>
    <row r="2584" spans="1:9" ht="12.75">
      <c r="A2584" s="15"/>
      <c r="B2584" s="15"/>
      <c r="C2584" s="15"/>
      <c r="D2584" s="15"/>
      <c r="E2584" s="15"/>
      <c r="F2584" s="12"/>
      <c r="G2584" s="12"/>
      <c r="H2584" s="12"/>
      <c r="I2584"/>
    </row>
    <row r="2585" spans="1:9" ht="12.75">
      <c r="A2585" s="15"/>
      <c r="B2585" s="15"/>
      <c r="C2585" s="15"/>
      <c r="D2585" s="15"/>
      <c r="E2585" s="15"/>
      <c r="F2585" s="12"/>
      <c r="G2585" s="12"/>
      <c r="H2585" s="12"/>
      <c r="I2585"/>
    </row>
    <row r="2586" spans="1:9" ht="12.75">
      <c r="A2586" s="15"/>
      <c r="B2586" s="15"/>
      <c r="C2586" s="15"/>
      <c r="D2586" s="15"/>
      <c r="E2586" s="15"/>
      <c r="F2586" s="12"/>
      <c r="G2586" s="12"/>
      <c r="H2586" s="12"/>
      <c r="I2586"/>
    </row>
    <row r="2587" spans="1:9" ht="12.75">
      <c r="A2587" s="15"/>
      <c r="B2587" s="15"/>
      <c r="C2587" s="15"/>
      <c r="D2587" s="15"/>
      <c r="E2587" s="15"/>
      <c r="F2587" s="12"/>
      <c r="G2587" s="12"/>
      <c r="H2587" s="12"/>
      <c r="I2587"/>
    </row>
    <row r="2588" spans="1:9" ht="12.75">
      <c r="A2588" s="15"/>
      <c r="B2588" s="15"/>
      <c r="C2588" s="15"/>
      <c r="D2588" s="15"/>
      <c r="E2588" s="15"/>
      <c r="F2588" s="12"/>
      <c r="G2588" s="12"/>
      <c r="H2588" s="12"/>
      <c r="I2588"/>
    </row>
    <row r="2589" spans="1:9" ht="12.75">
      <c r="A2589" s="15"/>
      <c r="B2589" s="15"/>
      <c r="C2589" s="15"/>
      <c r="D2589" s="15"/>
      <c r="E2589" s="15"/>
      <c r="F2589" s="12"/>
      <c r="G2589" s="12"/>
      <c r="H2589" s="12"/>
      <c r="I2589"/>
    </row>
    <row r="2590" spans="1:9" ht="12.75">
      <c r="A2590" s="15"/>
      <c r="B2590" s="15"/>
      <c r="C2590" s="15"/>
      <c r="D2590" s="15"/>
      <c r="E2590" s="15"/>
      <c r="F2590" s="12"/>
      <c r="G2590" s="12"/>
      <c r="H2590" s="12"/>
      <c r="I2590"/>
    </row>
    <row r="2591" spans="1:9" ht="12.75">
      <c r="A2591" s="15"/>
      <c r="B2591" s="15"/>
      <c r="C2591" s="15"/>
      <c r="D2591" s="15"/>
      <c r="E2591" s="15"/>
      <c r="F2591" s="12"/>
      <c r="G2591" s="12"/>
      <c r="H2591" s="12"/>
      <c r="I2591"/>
    </row>
    <row r="2592" spans="1:9" ht="12.75">
      <c r="A2592" s="15"/>
      <c r="B2592" s="15"/>
      <c r="C2592" s="15"/>
      <c r="D2592" s="15"/>
      <c r="E2592" s="15"/>
      <c r="F2592" s="12"/>
      <c r="G2592" s="12"/>
      <c r="H2592" s="12"/>
      <c r="I2592"/>
    </row>
    <row r="2593" spans="1:9" ht="12.75">
      <c r="A2593" s="15"/>
      <c r="B2593" s="15"/>
      <c r="C2593" s="15"/>
      <c r="D2593" s="15"/>
      <c r="E2593" s="15"/>
      <c r="F2593" s="12"/>
      <c r="G2593" s="12"/>
      <c r="H2593" s="12"/>
      <c r="I2593"/>
    </row>
    <row r="2594" spans="1:9" ht="12.75">
      <c r="A2594" s="15"/>
      <c r="B2594" s="15"/>
      <c r="C2594" s="15"/>
      <c r="D2594" s="15"/>
      <c r="E2594" s="15"/>
      <c r="F2594" s="12"/>
      <c r="G2594" s="12"/>
      <c r="H2594" s="12"/>
      <c r="I2594"/>
    </row>
    <row r="2595" spans="1:9" ht="12.75">
      <c r="A2595" s="15"/>
      <c r="B2595" s="15"/>
      <c r="C2595" s="15"/>
      <c r="D2595" s="15"/>
      <c r="E2595" s="15"/>
      <c r="F2595" s="12"/>
      <c r="G2595" s="12"/>
      <c r="H2595" s="12"/>
      <c r="I2595"/>
    </row>
    <row r="2596" spans="1:9" ht="12.75">
      <c r="A2596" s="15"/>
      <c r="B2596" s="15"/>
      <c r="C2596" s="15"/>
      <c r="D2596" s="15"/>
      <c r="E2596" s="15"/>
      <c r="F2596" s="12"/>
      <c r="G2596" s="12"/>
      <c r="H2596" s="12"/>
      <c r="I2596"/>
    </row>
    <row r="2597" spans="1:9" ht="12.75">
      <c r="A2597" s="15"/>
      <c r="B2597" s="15"/>
      <c r="C2597" s="15"/>
      <c r="D2597" s="15"/>
      <c r="E2597" s="15"/>
      <c r="F2597" s="12"/>
      <c r="G2597" s="12"/>
      <c r="H2597" s="12"/>
      <c r="I2597"/>
    </row>
    <row r="2598" spans="1:9" ht="12.75">
      <c r="A2598" s="15"/>
      <c r="B2598" s="15"/>
      <c r="C2598" s="15"/>
      <c r="D2598" s="15"/>
      <c r="E2598" s="15"/>
      <c r="F2598" s="12"/>
      <c r="G2598" s="12"/>
      <c r="H2598" s="12"/>
      <c r="I2598"/>
    </row>
    <row r="2599" spans="1:9" ht="12.75">
      <c r="A2599" s="15"/>
      <c r="B2599" s="15"/>
      <c r="C2599" s="15"/>
      <c r="D2599" s="15"/>
      <c r="E2599" s="15"/>
      <c r="F2599" s="12"/>
      <c r="G2599" s="12"/>
      <c r="H2599" s="12"/>
      <c r="I2599"/>
    </row>
    <row r="2600" spans="1:9" ht="12.75">
      <c r="A2600" s="15"/>
      <c r="B2600" s="15"/>
      <c r="C2600" s="15"/>
      <c r="D2600" s="15"/>
      <c r="E2600" s="15"/>
      <c r="F2600" s="12"/>
      <c r="G2600" s="12"/>
      <c r="H2600" s="12"/>
      <c r="I2600"/>
    </row>
    <row r="2601" spans="1:9" ht="12.75">
      <c r="A2601" s="15"/>
      <c r="B2601" s="15"/>
      <c r="C2601" s="15"/>
      <c r="D2601" s="15"/>
      <c r="E2601" s="15"/>
      <c r="F2601" s="12"/>
      <c r="G2601" s="12"/>
      <c r="H2601" s="12"/>
      <c r="I2601"/>
    </row>
    <row r="2602" spans="1:9" ht="12.75">
      <c r="A2602" s="15"/>
      <c r="B2602" s="15"/>
      <c r="C2602" s="15"/>
      <c r="D2602" s="15"/>
      <c r="E2602" s="15"/>
      <c r="F2602" s="12"/>
      <c r="G2602" s="12"/>
      <c r="H2602" s="12"/>
      <c r="I2602"/>
    </row>
    <row r="2603" spans="1:9" ht="12.75">
      <c r="A2603" s="15"/>
      <c r="B2603" s="15"/>
      <c r="C2603" s="15"/>
      <c r="D2603" s="15"/>
      <c r="E2603" s="15"/>
      <c r="F2603" s="12"/>
      <c r="G2603" s="12"/>
      <c r="H2603" s="12"/>
      <c r="I2603"/>
    </row>
    <row r="2604" spans="1:9" ht="12.75">
      <c r="A2604" s="15"/>
      <c r="B2604" s="15"/>
      <c r="C2604" s="15"/>
      <c r="D2604" s="15"/>
      <c r="E2604" s="15"/>
      <c r="F2604" s="12"/>
      <c r="G2604" s="12"/>
      <c r="H2604" s="12"/>
      <c r="I2604"/>
    </row>
    <row r="2605" spans="1:9" ht="12.75">
      <c r="A2605" s="15"/>
      <c r="B2605" s="15"/>
      <c r="C2605" s="15"/>
      <c r="D2605" s="15"/>
      <c r="E2605" s="15"/>
      <c r="F2605" s="12"/>
      <c r="G2605" s="12"/>
      <c r="H2605" s="12"/>
      <c r="I2605"/>
    </row>
    <row r="2606" spans="1:9" ht="12.75">
      <c r="A2606" s="15"/>
      <c r="B2606" s="15"/>
      <c r="C2606" s="15"/>
      <c r="D2606" s="15"/>
      <c r="E2606" s="15"/>
      <c r="F2606" s="12"/>
      <c r="G2606" s="12"/>
      <c r="H2606" s="12"/>
      <c r="I2606"/>
    </row>
    <row r="2607" spans="1:9" ht="12.75">
      <c r="A2607" s="15"/>
      <c r="B2607" s="15"/>
      <c r="C2607" s="15"/>
      <c r="D2607" s="15"/>
      <c r="E2607" s="15"/>
      <c r="F2607" s="12"/>
      <c r="G2607" s="12"/>
      <c r="H2607" s="12"/>
      <c r="I2607"/>
    </row>
    <row r="2608" spans="1:9" ht="12.75">
      <c r="A2608" s="15"/>
      <c r="B2608" s="15"/>
      <c r="C2608" s="15"/>
      <c r="D2608" s="15"/>
      <c r="E2608" s="15"/>
      <c r="F2608" s="12"/>
      <c r="G2608" s="12"/>
      <c r="H2608" s="12"/>
      <c r="I2608"/>
    </row>
    <row r="2609" spans="1:9" ht="12.75">
      <c r="A2609" s="15"/>
      <c r="B2609" s="15"/>
      <c r="C2609" s="15"/>
      <c r="D2609" s="15"/>
      <c r="E2609" s="15"/>
      <c r="F2609" s="12"/>
      <c r="G2609" s="12"/>
      <c r="H2609" s="12"/>
      <c r="I2609"/>
    </row>
    <row r="2610" spans="1:9" ht="12.75">
      <c r="A2610" s="15"/>
      <c r="B2610" s="15"/>
      <c r="C2610" s="15"/>
      <c r="D2610" s="15"/>
      <c r="E2610" s="15"/>
      <c r="F2610" s="12"/>
      <c r="G2610" s="12"/>
      <c r="H2610" s="12"/>
      <c r="I2610"/>
    </row>
    <row r="2611" spans="1:9" ht="12.75">
      <c r="A2611" s="15"/>
      <c r="B2611" s="15"/>
      <c r="C2611" s="15"/>
      <c r="D2611" s="15"/>
      <c r="E2611" s="15"/>
      <c r="F2611" s="12"/>
      <c r="G2611" s="12"/>
      <c r="H2611" s="12"/>
      <c r="I2611"/>
    </row>
    <row r="2612" spans="1:9" ht="12.75">
      <c r="A2612" s="15"/>
      <c r="B2612" s="15"/>
      <c r="C2612" s="15"/>
      <c r="D2612" s="15"/>
      <c r="E2612" s="15"/>
      <c r="F2612" s="12"/>
      <c r="G2612" s="12"/>
      <c r="H2612" s="12"/>
      <c r="I2612"/>
    </row>
    <row r="2613" spans="1:9" ht="12.75">
      <c r="A2613" s="15"/>
      <c r="B2613" s="15"/>
      <c r="C2613" s="15"/>
      <c r="D2613" s="15"/>
      <c r="E2613" s="15"/>
      <c r="F2613" s="12"/>
      <c r="G2613" s="12"/>
      <c r="H2613" s="12"/>
      <c r="I2613"/>
    </row>
    <row r="2614" spans="1:9" ht="12.75">
      <c r="A2614" s="15"/>
      <c r="B2614" s="15"/>
      <c r="C2614" s="15"/>
      <c r="D2614" s="15"/>
      <c r="E2614" s="15"/>
      <c r="F2614" s="12"/>
      <c r="G2614" s="12"/>
      <c r="H2614" s="12"/>
      <c r="I2614"/>
    </row>
    <row r="2615" spans="1:9" ht="12.75">
      <c r="A2615" s="15"/>
      <c r="B2615" s="15"/>
      <c r="C2615" s="15"/>
      <c r="D2615" s="15"/>
      <c r="E2615" s="15"/>
      <c r="F2615" s="12"/>
      <c r="G2615" s="12"/>
      <c r="H2615" s="12"/>
      <c r="I2615"/>
    </row>
    <row r="2616" spans="1:9" ht="12.75">
      <c r="A2616" s="15"/>
      <c r="B2616" s="15"/>
      <c r="C2616" s="15"/>
      <c r="D2616" s="15"/>
      <c r="E2616" s="15"/>
      <c r="F2616" s="12"/>
      <c r="G2616" s="12"/>
      <c r="H2616" s="12"/>
      <c r="I2616"/>
    </row>
    <row r="2617" spans="1:9" ht="12.75">
      <c r="A2617" s="15"/>
      <c r="B2617" s="15"/>
      <c r="C2617" s="15"/>
      <c r="D2617" s="15"/>
      <c r="E2617" s="15"/>
      <c r="F2617" s="12"/>
      <c r="G2617" s="12"/>
      <c r="H2617" s="12"/>
      <c r="I2617"/>
    </row>
    <row r="2618" spans="1:9" ht="12.75">
      <c r="A2618" s="15"/>
      <c r="B2618" s="15"/>
      <c r="C2618" s="15"/>
      <c r="D2618" s="15"/>
      <c r="E2618" s="15"/>
      <c r="F2618" s="12"/>
      <c r="G2618" s="12"/>
      <c r="H2618" s="12"/>
      <c r="I2618"/>
    </row>
    <row r="2619" spans="1:9" ht="12.75">
      <c r="A2619" s="15"/>
      <c r="B2619" s="15"/>
      <c r="C2619" s="15"/>
      <c r="D2619" s="15"/>
      <c r="E2619" s="15"/>
      <c r="F2619" s="12"/>
      <c r="G2619" s="12"/>
      <c r="H2619" s="12"/>
      <c r="I2619"/>
    </row>
    <row r="2620" spans="1:9" ht="12.75">
      <c r="A2620" s="15"/>
      <c r="B2620" s="15"/>
      <c r="C2620" s="15"/>
      <c r="D2620" s="15"/>
      <c r="E2620" s="15"/>
      <c r="F2620" s="12"/>
      <c r="G2620" s="12"/>
      <c r="H2620" s="12"/>
      <c r="I2620"/>
    </row>
    <row r="2621" spans="1:9" ht="12.75">
      <c r="A2621" s="15"/>
      <c r="B2621" s="15"/>
      <c r="C2621" s="15"/>
      <c r="D2621" s="15"/>
      <c r="E2621" s="15"/>
      <c r="F2621" s="12"/>
      <c r="G2621" s="12"/>
      <c r="H2621" s="12"/>
      <c r="I2621"/>
    </row>
    <row r="2622" spans="1:9" ht="12.75">
      <c r="A2622" s="15"/>
      <c r="B2622" s="15"/>
      <c r="C2622" s="15"/>
      <c r="D2622" s="15"/>
      <c r="E2622" s="15"/>
      <c r="F2622" s="12"/>
      <c r="G2622" s="12"/>
      <c r="H2622" s="12"/>
      <c r="I2622"/>
    </row>
    <row r="2623" spans="1:9" ht="12.75">
      <c r="A2623" s="15"/>
      <c r="B2623" s="15"/>
      <c r="C2623" s="15"/>
      <c r="D2623" s="15"/>
      <c r="E2623" s="15"/>
      <c r="F2623" s="12"/>
      <c r="G2623" s="12"/>
      <c r="H2623" s="12"/>
      <c r="I2623"/>
    </row>
    <row r="2624" spans="1:9" ht="12.75">
      <c r="A2624" s="15"/>
      <c r="B2624" s="15"/>
      <c r="C2624" s="15"/>
      <c r="D2624" s="15"/>
      <c r="E2624" s="15"/>
      <c r="F2624" s="12"/>
      <c r="G2624" s="12"/>
      <c r="H2624" s="12"/>
      <c r="I2624"/>
    </row>
    <row r="2625" spans="1:9" ht="12.75">
      <c r="A2625" s="15"/>
      <c r="B2625" s="15"/>
      <c r="C2625" s="15"/>
      <c r="D2625" s="15"/>
      <c r="E2625" s="15"/>
      <c r="F2625" s="12"/>
      <c r="G2625" s="12"/>
      <c r="H2625" s="12"/>
      <c r="I2625"/>
    </row>
    <row r="2626" spans="1:9" ht="12.75">
      <c r="A2626" s="15"/>
      <c r="B2626" s="15"/>
      <c r="C2626" s="15"/>
      <c r="D2626" s="15"/>
      <c r="E2626" s="15"/>
      <c r="F2626" s="12"/>
      <c r="G2626" s="12"/>
      <c r="H2626" s="12"/>
      <c r="I2626"/>
    </row>
    <row r="2627" spans="1:9" ht="12.75">
      <c r="A2627" s="15"/>
      <c r="B2627" s="15"/>
      <c r="C2627" s="15"/>
      <c r="D2627" s="15"/>
      <c r="E2627" s="15"/>
      <c r="F2627" s="12"/>
      <c r="G2627" s="12"/>
      <c r="H2627" s="12"/>
      <c r="I2627"/>
    </row>
    <row r="2628" spans="1:9" ht="12.75">
      <c r="A2628" s="15"/>
      <c r="B2628" s="15"/>
      <c r="C2628" s="15"/>
      <c r="D2628" s="15"/>
      <c r="E2628" s="15"/>
      <c r="F2628" s="12"/>
      <c r="G2628" s="12"/>
      <c r="H2628" s="12"/>
      <c r="I2628"/>
    </row>
    <row r="2629" spans="1:9" ht="12.75">
      <c r="A2629" s="15"/>
      <c r="B2629" s="15"/>
      <c r="C2629" s="15"/>
      <c r="D2629" s="15"/>
      <c r="E2629" s="15"/>
      <c r="F2629" s="12"/>
      <c r="G2629" s="12"/>
      <c r="H2629" s="12"/>
      <c r="I2629"/>
    </row>
    <row r="2630" spans="1:9" ht="12.75">
      <c r="A2630" s="15"/>
      <c r="B2630" s="15"/>
      <c r="C2630" s="15"/>
      <c r="D2630" s="15"/>
      <c r="E2630" s="15"/>
      <c r="F2630" s="12"/>
      <c r="G2630" s="12"/>
      <c r="H2630" s="12"/>
      <c r="I2630"/>
    </row>
    <row r="2631" spans="1:9" ht="12.75">
      <c r="A2631" s="15"/>
      <c r="B2631" s="15"/>
      <c r="C2631" s="15"/>
      <c r="D2631" s="15"/>
      <c r="E2631" s="15"/>
      <c r="F2631" s="12"/>
      <c r="G2631" s="12"/>
      <c r="H2631" s="12"/>
      <c r="I2631"/>
    </row>
    <row r="2632" spans="1:9" ht="12.75">
      <c r="A2632" s="15"/>
      <c r="B2632" s="15"/>
      <c r="C2632" s="15"/>
      <c r="D2632" s="15"/>
      <c r="E2632" s="15"/>
      <c r="F2632" s="12"/>
      <c r="G2632" s="12"/>
      <c r="H2632" s="12"/>
      <c r="I2632"/>
    </row>
    <row r="2633" spans="1:9" ht="12.75">
      <c r="A2633" s="15"/>
      <c r="B2633" s="15"/>
      <c r="C2633" s="15"/>
      <c r="D2633" s="15"/>
      <c r="E2633" s="15"/>
      <c r="F2633" s="12"/>
      <c r="G2633" s="12"/>
      <c r="H2633" s="12"/>
      <c r="I2633"/>
    </row>
    <row r="2634" spans="1:9" ht="12.75">
      <c r="A2634" s="15"/>
      <c r="B2634" s="15"/>
      <c r="C2634" s="15"/>
      <c r="D2634" s="15"/>
      <c r="E2634" s="15"/>
      <c r="F2634" s="12"/>
      <c r="G2634" s="12"/>
      <c r="H2634" s="12"/>
      <c r="I2634"/>
    </row>
    <row r="2635" spans="1:9" ht="12.75">
      <c r="A2635" s="15"/>
      <c r="B2635" s="15"/>
      <c r="C2635" s="15"/>
      <c r="D2635" s="15"/>
      <c r="E2635" s="15"/>
      <c r="F2635" s="12"/>
      <c r="G2635" s="12"/>
      <c r="H2635" s="12"/>
      <c r="I2635"/>
    </row>
    <row r="2636" spans="1:9" ht="12.75">
      <c r="A2636" s="15"/>
      <c r="B2636" s="15"/>
      <c r="C2636" s="15"/>
      <c r="D2636" s="15"/>
      <c r="E2636" s="15"/>
      <c r="F2636" s="12"/>
      <c r="G2636" s="12"/>
      <c r="H2636" s="12"/>
      <c r="I2636"/>
    </row>
    <row r="2637" spans="1:9" ht="12.75">
      <c r="A2637" s="15"/>
      <c r="B2637" s="15"/>
      <c r="C2637" s="15"/>
      <c r="D2637" s="15"/>
      <c r="E2637" s="15"/>
      <c r="F2637" s="12"/>
      <c r="G2637" s="12"/>
      <c r="H2637" s="12"/>
      <c r="I2637"/>
    </row>
    <row r="2638" spans="1:9" ht="12.75">
      <c r="A2638" s="15"/>
      <c r="B2638" s="15"/>
      <c r="C2638" s="15"/>
      <c r="D2638" s="15"/>
      <c r="E2638" s="15"/>
      <c r="F2638" s="12"/>
      <c r="G2638" s="12"/>
      <c r="H2638" s="12"/>
      <c r="I2638"/>
    </row>
    <row r="2639" spans="1:9" ht="12.75">
      <c r="A2639" s="15"/>
      <c r="B2639" s="15"/>
      <c r="C2639" s="15"/>
      <c r="D2639" s="15"/>
      <c r="E2639" s="15"/>
      <c r="F2639" s="12"/>
      <c r="G2639" s="12"/>
      <c r="H2639" s="12"/>
      <c r="I2639"/>
    </row>
    <row r="2640" spans="1:9" ht="12.75">
      <c r="A2640" s="15"/>
      <c r="B2640" s="15"/>
      <c r="C2640" s="15"/>
      <c r="D2640" s="15"/>
      <c r="E2640" s="15"/>
      <c r="F2640" s="12"/>
      <c r="G2640" s="12"/>
      <c r="H2640" s="12"/>
      <c r="I2640"/>
    </row>
    <row r="2641" spans="1:9" ht="12.75">
      <c r="A2641" s="15"/>
      <c r="B2641" s="15"/>
      <c r="C2641" s="15"/>
      <c r="D2641" s="15"/>
      <c r="E2641" s="15"/>
      <c r="F2641" s="12"/>
      <c r="G2641" s="12"/>
      <c r="H2641" s="12"/>
      <c r="I2641"/>
    </row>
    <row r="2642" spans="1:9" ht="12.75">
      <c r="A2642" s="15"/>
      <c r="B2642" s="15"/>
      <c r="C2642" s="15"/>
      <c r="D2642" s="15"/>
      <c r="E2642" s="15"/>
      <c r="F2642" s="12"/>
      <c r="G2642" s="12"/>
      <c r="H2642" s="12"/>
      <c r="I2642"/>
    </row>
    <row r="2643" spans="1:9" ht="12.75">
      <c r="A2643" s="15"/>
      <c r="B2643" s="15"/>
      <c r="C2643" s="15"/>
      <c r="D2643" s="15"/>
      <c r="E2643" s="15"/>
      <c r="F2643" s="12"/>
      <c r="G2643" s="12"/>
      <c r="H2643" s="12"/>
      <c r="I2643"/>
    </row>
    <row r="2644" spans="1:9" ht="12.75">
      <c r="A2644" s="15"/>
      <c r="B2644" s="15"/>
      <c r="C2644" s="15"/>
      <c r="D2644" s="15"/>
      <c r="E2644" s="15"/>
      <c r="F2644" s="12"/>
      <c r="G2644" s="12"/>
      <c r="H2644" s="12"/>
      <c r="I2644"/>
    </row>
    <row r="2645" spans="1:9" ht="12.75">
      <c r="A2645" s="15"/>
      <c r="B2645" s="15"/>
      <c r="C2645" s="15"/>
      <c r="D2645" s="15"/>
      <c r="E2645" s="15"/>
      <c r="F2645" s="12"/>
      <c r="G2645" s="12"/>
      <c r="H2645" s="12"/>
      <c r="I2645"/>
    </row>
    <row r="2646" spans="1:9" ht="12.75">
      <c r="A2646" s="15"/>
      <c r="B2646" s="15"/>
      <c r="C2646" s="15"/>
      <c r="D2646" s="15"/>
      <c r="E2646" s="15"/>
      <c r="F2646" s="12"/>
      <c r="G2646" s="12"/>
      <c r="H2646" s="12"/>
      <c r="I2646"/>
    </row>
    <row r="2647" spans="1:9" ht="12.75">
      <c r="A2647" s="15"/>
      <c r="B2647" s="15"/>
      <c r="C2647" s="15"/>
      <c r="D2647" s="15"/>
      <c r="E2647" s="15"/>
      <c r="F2647" s="12"/>
      <c r="G2647" s="12"/>
      <c r="H2647" s="12"/>
      <c r="I2647"/>
    </row>
    <row r="2648" spans="1:9" ht="12.75">
      <c r="A2648" s="15"/>
      <c r="B2648" s="15"/>
      <c r="C2648" s="15"/>
      <c r="D2648" s="15"/>
      <c r="E2648" s="15"/>
      <c r="F2648" s="12"/>
      <c r="G2648" s="12"/>
      <c r="H2648" s="12"/>
      <c r="I2648"/>
    </row>
    <row r="2649" spans="1:9" ht="12.75">
      <c r="A2649" s="15"/>
      <c r="B2649" s="15"/>
      <c r="C2649" s="15"/>
      <c r="D2649" s="15"/>
      <c r="E2649" s="15"/>
      <c r="F2649" s="12"/>
      <c r="G2649" s="12"/>
      <c r="H2649" s="12"/>
      <c r="I2649"/>
    </row>
    <row r="2650" spans="1:9" ht="12.75">
      <c r="A2650" s="15"/>
      <c r="B2650" s="15"/>
      <c r="C2650" s="15"/>
      <c r="D2650" s="15"/>
      <c r="E2650" s="15"/>
      <c r="F2650" s="12"/>
      <c r="G2650" s="12"/>
      <c r="H2650" s="12"/>
      <c r="I2650"/>
    </row>
    <row r="2651" spans="1:9" ht="12.75">
      <c r="A2651" s="15"/>
      <c r="B2651" s="15"/>
      <c r="C2651" s="15"/>
      <c r="D2651" s="15"/>
      <c r="E2651" s="15"/>
      <c r="F2651" s="12"/>
      <c r="G2651" s="12"/>
      <c r="H2651" s="12"/>
      <c r="I2651"/>
    </row>
    <row r="2652" spans="1:9" ht="12.75">
      <c r="A2652" s="15"/>
      <c r="B2652" s="15"/>
      <c r="C2652" s="15"/>
      <c r="D2652" s="15"/>
      <c r="E2652" s="15"/>
      <c r="F2652" s="12"/>
      <c r="G2652" s="12"/>
      <c r="H2652" s="12"/>
      <c r="I2652"/>
    </row>
    <row r="2653" spans="1:9" ht="12.75">
      <c r="A2653" s="15"/>
      <c r="B2653" s="15"/>
      <c r="C2653" s="15"/>
      <c r="D2653" s="15"/>
      <c r="E2653" s="15"/>
      <c r="F2653" s="12"/>
      <c r="G2653" s="12"/>
      <c r="H2653" s="12"/>
      <c r="I2653"/>
    </row>
    <row r="2654" spans="1:9" ht="12.75">
      <c r="A2654" s="15"/>
      <c r="B2654" s="15"/>
      <c r="C2654" s="15"/>
      <c r="D2654" s="15"/>
      <c r="E2654" s="15"/>
      <c r="F2654" s="12"/>
      <c r="G2654" s="12"/>
      <c r="H2654" s="12"/>
      <c r="I2654"/>
    </row>
    <row r="2655" spans="1:9" ht="12.75">
      <c r="A2655" s="15"/>
      <c r="B2655" s="15"/>
      <c r="C2655" s="15"/>
      <c r="D2655" s="15"/>
      <c r="E2655" s="15"/>
      <c r="F2655" s="12"/>
      <c r="G2655" s="12"/>
      <c r="H2655" s="12"/>
      <c r="I2655"/>
    </row>
    <row r="2656" spans="1:9" ht="12.75">
      <c r="A2656" s="15"/>
      <c r="B2656" s="15"/>
      <c r="C2656" s="15"/>
      <c r="D2656" s="15"/>
      <c r="E2656" s="15"/>
      <c r="F2656" s="12"/>
      <c r="G2656" s="12"/>
      <c r="H2656" s="12"/>
      <c r="I2656"/>
    </row>
    <row r="2657" spans="1:9" ht="12.75">
      <c r="A2657" s="15"/>
      <c r="B2657" s="15"/>
      <c r="C2657" s="15"/>
      <c r="D2657" s="15"/>
      <c r="E2657" s="15"/>
      <c r="F2657" s="12"/>
      <c r="G2657" s="12"/>
      <c r="H2657" s="12"/>
      <c r="I2657"/>
    </row>
    <row r="2658" spans="1:9" ht="12.75">
      <c r="A2658" s="15"/>
      <c r="B2658" s="15"/>
      <c r="C2658" s="15"/>
      <c r="D2658" s="15"/>
      <c r="E2658" s="15"/>
      <c r="F2658" s="12"/>
      <c r="G2658" s="12"/>
      <c r="H2658" s="12"/>
      <c r="I2658"/>
    </row>
    <row r="2659" spans="1:9" ht="12.75">
      <c r="A2659" s="15"/>
      <c r="B2659" s="15"/>
      <c r="C2659" s="15"/>
      <c r="D2659" s="15"/>
      <c r="E2659" s="15"/>
      <c r="F2659" s="12"/>
      <c r="G2659" s="12"/>
      <c r="H2659" s="12"/>
      <c r="I2659"/>
    </row>
    <row r="2660" spans="1:9" ht="12.75">
      <c r="A2660" s="15"/>
      <c r="B2660" s="15"/>
      <c r="C2660" s="15"/>
      <c r="D2660" s="15"/>
      <c r="E2660" s="15"/>
      <c r="F2660" s="12"/>
      <c r="G2660" s="12"/>
      <c r="H2660" s="12"/>
      <c r="I2660"/>
    </row>
    <row r="2661" spans="1:9" ht="12.75">
      <c r="A2661" s="15"/>
      <c r="B2661" s="15"/>
      <c r="C2661" s="15"/>
      <c r="D2661" s="15"/>
      <c r="E2661" s="15"/>
      <c r="F2661" s="12"/>
      <c r="G2661" s="12"/>
      <c r="H2661" s="12"/>
      <c r="I2661"/>
    </row>
    <row r="2662" spans="1:9" ht="12.75">
      <c r="A2662" s="15"/>
      <c r="B2662" s="15"/>
      <c r="C2662" s="15"/>
      <c r="D2662" s="15"/>
      <c r="E2662" s="15"/>
      <c r="F2662" s="12"/>
      <c r="G2662" s="12"/>
      <c r="H2662" s="12"/>
      <c r="I2662"/>
    </row>
    <row r="2663" spans="1:9" ht="12.75">
      <c r="A2663" s="15"/>
      <c r="B2663" s="15"/>
      <c r="C2663" s="15"/>
      <c r="D2663" s="15"/>
      <c r="E2663" s="15"/>
      <c r="F2663" s="12"/>
      <c r="G2663" s="12"/>
      <c r="H2663" s="12"/>
      <c r="I2663"/>
    </row>
    <row r="2664" spans="1:9" ht="12.75">
      <c r="A2664" s="15"/>
      <c r="B2664" s="15"/>
      <c r="C2664" s="15"/>
      <c r="D2664" s="15"/>
      <c r="E2664" s="15"/>
      <c r="F2664" s="12"/>
      <c r="G2664" s="12"/>
      <c r="H2664" s="12"/>
      <c r="I2664"/>
    </row>
    <row r="2665" spans="1:9" ht="12.75">
      <c r="A2665" s="15"/>
      <c r="B2665" s="15"/>
      <c r="C2665" s="15"/>
      <c r="D2665" s="15"/>
      <c r="E2665" s="15"/>
      <c r="F2665" s="12"/>
      <c r="G2665" s="12"/>
      <c r="H2665" s="12"/>
      <c r="I2665"/>
    </row>
    <row r="2666" spans="1:9" ht="12.75">
      <c r="A2666" s="15"/>
      <c r="B2666" s="15"/>
      <c r="C2666" s="15"/>
      <c r="D2666" s="15"/>
      <c r="E2666" s="15"/>
      <c r="F2666" s="12"/>
      <c r="G2666" s="12"/>
      <c r="H2666" s="12"/>
      <c r="I2666"/>
    </row>
    <row r="2667" spans="1:9" ht="12.75">
      <c r="A2667" s="15"/>
      <c r="B2667" s="15"/>
      <c r="C2667" s="15"/>
      <c r="D2667" s="15"/>
      <c r="E2667" s="15"/>
      <c r="F2667" s="12"/>
      <c r="G2667" s="12"/>
      <c r="H2667" s="12"/>
      <c r="I2667"/>
    </row>
    <row r="2668" spans="1:9" ht="12.75">
      <c r="A2668" s="15"/>
      <c r="B2668" s="15"/>
      <c r="C2668" s="15"/>
      <c r="D2668" s="15"/>
      <c r="E2668" s="15"/>
      <c r="F2668" s="12"/>
      <c r="G2668" s="12"/>
      <c r="H2668" s="12"/>
      <c r="I2668"/>
    </row>
    <row r="2669" spans="1:9" ht="12.75">
      <c r="A2669" s="15"/>
      <c r="B2669" s="15"/>
      <c r="C2669" s="15"/>
      <c r="D2669" s="15"/>
      <c r="E2669" s="15"/>
      <c r="F2669" s="12"/>
      <c r="G2669" s="12"/>
      <c r="H2669" s="12"/>
      <c r="I2669"/>
    </row>
    <row r="2670" spans="1:9" ht="12.75">
      <c r="A2670" s="15"/>
      <c r="B2670" s="15"/>
      <c r="C2670" s="15"/>
      <c r="D2670" s="15"/>
      <c r="E2670" s="15"/>
      <c r="F2670" s="12"/>
      <c r="G2670" s="12"/>
      <c r="H2670" s="12"/>
      <c r="I2670"/>
    </row>
    <row r="2671" spans="1:9" ht="12.75">
      <c r="A2671" s="15"/>
      <c r="B2671" s="15"/>
      <c r="C2671" s="15"/>
      <c r="D2671" s="15"/>
      <c r="E2671" s="15"/>
      <c r="F2671" s="12"/>
      <c r="G2671" s="12"/>
      <c r="H2671" s="12"/>
      <c r="I2671"/>
    </row>
    <row r="2672" spans="1:9" ht="12.75">
      <c r="A2672" s="15"/>
      <c r="B2672" s="15"/>
      <c r="C2672" s="15"/>
      <c r="D2672" s="15"/>
      <c r="E2672" s="15"/>
      <c r="F2672" s="12"/>
      <c r="G2672" s="12"/>
      <c r="H2672" s="12"/>
      <c r="I2672"/>
    </row>
    <row r="2673" spans="1:9" ht="12.75">
      <c r="A2673" s="15"/>
      <c r="B2673" s="15"/>
      <c r="C2673" s="15"/>
      <c r="D2673" s="15"/>
      <c r="E2673" s="15"/>
      <c r="F2673" s="12"/>
      <c r="G2673" s="12"/>
      <c r="H2673" s="12"/>
      <c r="I2673"/>
    </row>
    <row r="2674" spans="1:9" ht="12.75">
      <c r="A2674" s="15"/>
      <c r="B2674" s="15"/>
      <c r="C2674" s="15"/>
      <c r="D2674" s="15"/>
      <c r="E2674" s="15"/>
      <c r="F2674" s="12"/>
      <c r="G2674" s="12"/>
      <c r="H2674" s="12"/>
      <c r="I2674"/>
    </row>
    <row r="2675" spans="1:9" ht="12.75">
      <c r="A2675" s="15"/>
      <c r="B2675" s="15"/>
      <c r="C2675" s="15"/>
      <c r="D2675" s="15"/>
      <c r="E2675" s="15"/>
      <c r="F2675" s="12"/>
      <c r="G2675" s="12"/>
      <c r="H2675" s="12"/>
      <c r="I2675"/>
    </row>
    <row r="2676" spans="1:9" ht="12.75">
      <c r="A2676" s="15"/>
      <c r="B2676" s="15"/>
      <c r="C2676" s="15"/>
      <c r="D2676" s="15"/>
      <c r="E2676" s="15"/>
      <c r="F2676" s="12"/>
      <c r="G2676" s="12"/>
      <c r="H2676" s="12"/>
      <c r="I2676"/>
    </row>
    <row r="2677" spans="1:9" ht="12.75">
      <c r="A2677" s="15"/>
      <c r="B2677" s="15"/>
      <c r="C2677" s="15"/>
      <c r="D2677" s="15"/>
      <c r="E2677" s="15"/>
      <c r="F2677" s="12"/>
      <c r="G2677" s="12"/>
      <c r="H2677" s="12"/>
      <c r="I2677"/>
    </row>
    <row r="2678" spans="1:9" ht="12.75">
      <c r="A2678" s="15"/>
      <c r="B2678" s="15"/>
      <c r="C2678" s="15"/>
      <c r="D2678" s="15"/>
      <c r="E2678" s="15"/>
      <c r="F2678" s="12"/>
      <c r="G2678" s="12"/>
      <c r="H2678" s="12"/>
      <c r="I2678"/>
    </row>
    <row r="2679" spans="1:9" ht="12.75">
      <c r="A2679" s="15"/>
      <c r="B2679" s="15"/>
      <c r="C2679" s="15"/>
      <c r="D2679" s="15"/>
      <c r="E2679" s="15"/>
      <c r="F2679" s="12"/>
      <c r="G2679" s="12"/>
      <c r="H2679" s="12"/>
      <c r="I2679"/>
    </row>
    <row r="2680" spans="1:9" ht="12.75">
      <c r="A2680" s="15"/>
      <c r="B2680" s="15"/>
      <c r="C2680" s="15"/>
      <c r="D2680" s="15"/>
      <c r="E2680" s="15"/>
      <c r="F2680" s="12"/>
      <c r="G2680" s="12"/>
      <c r="H2680" s="12"/>
      <c r="I2680"/>
    </row>
    <row r="2681" spans="1:9" ht="12.75">
      <c r="A2681" s="15"/>
      <c r="B2681" s="15"/>
      <c r="C2681" s="15"/>
      <c r="D2681" s="15"/>
      <c r="E2681" s="15"/>
      <c r="F2681" s="12"/>
      <c r="G2681" s="12"/>
      <c r="H2681" s="12"/>
      <c r="I2681"/>
    </row>
    <row r="2682" spans="1:9" ht="12.75">
      <c r="A2682" s="15"/>
      <c r="B2682" s="15"/>
      <c r="C2682" s="15"/>
      <c r="D2682" s="15"/>
      <c r="E2682" s="15"/>
      <c r="F2682" s="12"/>
      <c r="G2682" s="12"/>
      <c r="H2682" s="12"/>
      <c r="I2682"/>
    </row>
    <row r="2683" spans="1:9" ht="12.75">
      <c r="A2683" s="15"/>
      <c r="B2683" s="15"/>
      <c r="C2683" s="15"/>
      <c r="D2683" s="15"/>
      <c r="E2683" s="15"/>
      <c r="F2683" s="12"/>
      <c r="G2683" s="12"/>
      <c r="H2683" s="12"/>
      <c r="I2683"/>
    </row>
    <row r="2684" spans="1:9" ht="12.75">
      <c r="A2684" s="15"/>
      <c r="B2684" s="15"/>
      <c r="C2684" s="15"/>
      <c r="D2684" s="15"/>
      <c r="E2684" s="15"/>
      <c r="F2684" s="12"/>
      <c r="G2684" s="12"/>
      <c r="H2684" s="12"/>
      <c r="I2684"/>
    </row>
    <row r="2685" spans="1:9" ht="12.75">
      <c r="A2685" s="15"/>
      <c r="B2685" s="15"/>
      <c r="C2685" s="15"/>
      <c r="D2685" s="15"/>
      <c r="E2685" s="15"/>
      <c r="F2685" s="12"/>
      <c r="G2685" s="12"/>
      <c r="H2685" s="12"/>
      <c r="I2685"/>
    </row>
    <row r="2686" spans="1:9" ht="12.75">
      <c r="A2686" s="15"/>
      <c r="B2686" s="15"/>
      <c r="C2686" s="15"/>
      <c r="D2686" s="15"/>
      <c r="E2686" s="15"/>
      <c r="F2686" s="12"/>
      <c r="G2686" s="12"/>
      <c r="H2686" s="12"/>
      <c r="I2686"/>
    </row>
    <row r="2687" spans="1:9" ht="12.75">
      <c r="A2687" s="15"/>
      <c r="B2687" s="15"/>
      <c r="C2687" s="15"/>
      <c r="D2687" s="15"/>
      <c r="E2687" s="15"/>
      <c r="F2687" s="12"/>
      <c r="G2687" s="12"/>
      <c r="H2687" s="12"/>
      <c r="I2687"/>
    </row>
    <row r="2688" spans="1:9" ht="12.75">
      <c r="A2688" s="15"/>
      <c r="B2688" s="15"/>
      <c r="C2688" s="15"/>
      <c r="D2688" s="15"/>
      <c r="E2688" s="15"/>
      <c r="F2688" s="12"/>
      <c r="G2688" s="12"/>
      <c r="H2688" s="12"/>
      <c r="I2688"/>
    </row>
    <row r="2689" spans="1:9" ht="12.75">
      <c r="A2689" s="15"/>
      <c r="B2689" s="15"/>
      <c r="C2689" s="15"/>
      <c r="D2689" s="15"/>
      <c r="E2689" s="15"/>
      <c r="F2689" s="12"/>
      <c r="G2689" s="12"/>
      <c r="H2689" s="12"/>
      <c r="I2689"/>
    </row>
    <row r="2690" spans="1:9" ht="12.75">
      <c r="A2690" s="15"/>
      <c r="B2690" s="15"/>
      <c r="C2690" s="15"/>
      <c r="D2690" s="15"/>
      <c r="E2690" s="15"/>
      <c r="F2690" s="12"/>
      <c r="G2690" s="12"/>
      <c r="H2690" s="12"/>
      <c r="I2690"/>
    </row>
    <row r="2691" spans="1:9" ht="12.75">
      <c r="A2691" s="15"/>
      <c r="B2691" s="15"/>
      <c r="C2691" s="15"/>
      <c r="D2691" s="15"/>
      <c r="E2691" s="15"/>
      <c r="F2691" s="12"/>
      <c r="G2691" s="12"/>
      <c r="H2691" s="12"/>
      <c r="I2691"/>
    </row>
    <row r="2692" spans="1:9" ht="12.75">
      <c r="A2692" s="15"/>
      <c r="B2692" s="15"/>
      <c r="C2692" s="15"/>
      <c r="D2692" s="15"/>
      <c r="E2692" s="15"/>
      <c r="F2692" s="12"/>
      <c r="G2692" s="12"/>
      <c r="H2692" s="12"/>
      <c r="I2692"/>
    </row>
    <row r="2693" spans="1:9" ht="12.75">
      <c r="A2693" s="15"/>
      <c r="B2693" s="15"/>
      <c r="C2693" s="15"/>
      <c r="D2693" s="15"/>
      <c r="E2693" s="15"/>
      <c r="F2693" s="12"/>
      <c r="G2693" s="12"/>
      <c r="H2693" s="12"/>
      <c r="I2693"/>
    </row>
    <row r="2694" spans="1:9" ht="12.75">
      <c r="A2694" s="15"/>
      <c r="B2694" s="15"/>
      <c r="C2694" s="15"/>
      <c r="D2694" s="15"/>
      <c r="E2694" s="15"/>
      <c r="F2694" s="12"/>
      <c r="G2694" s="12"/>
      <c r="H2694" s="12"/>
      <c r="I2694"/>
    </row>
    <row r="2695" spans="1:9" ht="12.75">
      <c r="A2695" s="15"/>
      <c r="B2695" s="15"/>
      <c r="C2695" s="15"/>
      <c r="D2695" s="15"/>
      <c r="E2695" s="15"/>
      <c r="F2695" s="12"/>
      <c r="G2695" s="12"/>
      <c r="H2695" s="12"/>
      <c r="I2695"/>
    </row>
    <row r="2696" spans="1:9" ht="12.75">
      <c r="A2696" s="15"/>
      <c r="B2696" s="15"/>
      <c r="C2696" s="15"/>
      <c r="D2696" s="15"/>
      <c r="E2696" s="15"/>
      <c r="F2696" s="12"/>
      <c r="G2696" s="12"/>
      <c r="H2696" s="12"/>
      <c r="I2696"/>
    </row>
    <row r="2697" spans="1:9" ht="12.75">
      <c r="A2697" s="15"/>
      <c r="B2697" s="15"/>
      <c r="C2697" s="15"/>
      <c r="D2697" s="15"/>
      <c r="E2697" s="15"/>
      <c r="F2697" s="12"/>
      <c r="G2697" s="12"/>
      <c r="H2697" s="12"/>
      <c r="I2697"/>
    </row>
    <row r="2698" spans="1:9" ht="12.75">
      <c r="A2698" s="15"/>
      <c r="B2698" s="15"/>
      <c r="C2698" s="15"/>
      <c r="D2698" s="15"/>
      <c r="E2698" s="15"/>
      <c r="F2698" s="12"/>
      <c r="G2698" s="12"/>
      <c r="H2698" s="12"/>
      <c r="I2698"/>
    </row>
    <row r="2699" spans="1:9" ht="12.75">
      <c r="A2699" s="15"/>
      <c r="B2699" s="15"/>
      <c r="C2699" s="15"/>
      <c r="D2699" s="15"/>
      <c r="E2699" s="15"/>
      <c r="F2699" s="12"/>
      <c r="G2699" s="12"/>
      <c r="H2699" s="12"/>
      <c r="I2699"/>
    </row>
    <row r="2700" spans="1:9" ht="12.75">
      <c r="A2700" s="15"/>
      <c r="B2700" s="15"/>
      <c r="C2700" s="15"/>
      <c r="D2700" s="15"/>
      <c r="E2700" s="15"/>
      <c r="F2700" s="12"/>
      <c r="G2700" s="12"/>
      <c r="H2700" s="12"/>
      <c r="I2700"/>
    </row>
    <row r="2701" spans="1:9" ht="12.75">
      <c r="A2701" s="15"/>
      <c r="B2701" s="15"/>
      <c r="C2701" s="15"/>
      <c r="D2701" s="15"/>
      <c r="E2701" s="15"/>
      <c r="F2701" s="12"/>
      <c r="G2701" s="12"/>
      <c r="H2701" s="12"/>
      <c r="I2701"/>
    </row>
    <row r="2702" spans="1:9" ht="12.75">
      <c r="A2702" s="15"/>
      <c r="B2702" s="15"/>
      <c r="C2702" s="15"/>
      <c r="D2702" s="15"/>
      <c r="E2702" s="15"/>
      <c r="F2702" s="12"/>
      <c r="G2702" s="12"/>
      <c r="H2702" s="12"/>
      <c r="I2702"/>
    </row>
    <row r="2703" spans="1:9" ht="12.75">
      <c r="A2703" s="15"/>
      <c r="B2703" s="15"/>
      <c r="C2703" s="15"/>
      <c r="D2703" s="15"/>
      <c r="E2703" s="15"/>
      <c r="F2703" s="12"/>
      <c r="G2703" s="12"/>
      <c r="H2703" s="12"/>
      <c r="I2703"/>
    </row>
    <row r="2704" spans="1:9" ht="12.75">
      <c r="A2704" s="15"/>
      <c r="B2704" s="15"/>
      <c r="C2704" s="15"/>
      <c r="D2704" s="15"/>
      <c r="E2704" s="15"/>
      <c r="F2704" s="12"/>
      <c r="G2704" s="12"/>
      <c r="H2704" s="12"/>
      <c r="I2704"/>
    </row>
    <row r="2705" spans="1:9" ht="12.75">
      <c r="A2705" s="15"/>
      <c r="B2705" s="15"/>
      <c r="C2705" s="15"/>
      <c r="D2705" s="15"/>
      <c r="E2705" s="15"/>
      <c r="F2705" s="12"/>
      <c r="G2705" s="12"/>
      <c r="H2705" s="12"/>
      <c r="I2705"/>
    </row>
    <row r="2706" spans="1:9" ht="12.75">
      <c r="A2706" s="15"/>
      <c r="B2706" s="15"/>
      <c r="C2706" s="15"/>
      <c r="D2706" s="15"/>
      <c r="E2706" s="15"/>
      <c r="F2706" s="12"/>
      <c r="G2706" s="12"/>
      <c r="H2706" s="12"/>
      <c r="I2706"/>
    </row>
    <row r="2707" spans="1:9" ht="12.75">
      <c r="A2707" s="15"/>
      <c r="B2707" s="15"/>
      <c r="C2707" s="15"/>
      <c r="D2707" s="15"/>
      <c r="E2707" s="15"/>
      <c r="F2707" s="12"/>
      <c r="G2707" s="12"/>
      <c r="H2707" s="12"/>
      <c r="I2707"/>
    </row>
    <row r="2708" spans="1:9" ht="12.75">
      <c r="A2708" s="15"/>
      <c r="B2708" s="15"/>
      <c r="C2708" s="15"/>
      <c r="D2708" s="15"/>
      <c r="E2708" s="15"/>
      <c r="F2708" s="12"/>
      <c r="G2708" s="12"/>
      <c r="H2708" s="12"/>
      <c r="I2708"/>
    </row>
    <row r="2709" spans="1:9" ht="12.75">
      <c r="A2709" s="15"/>
      <c r="B2709" s="15"/>
      <c r="C2709" s="15"/>
      <c r="D2709" s="15"/>
      <c r="E2709" s="15"/>
      <c r="F2709" s="12"/>
      <c r="G2709" s="12"/>
      <c r="H2709" s="12"/>
      <c r="I2709"/>
    </row>
    <row r="2710" spans="1:9" ht="12.75">
      <c r="A2710" s="15"/>
      <c r="B2710" s="15"/>
      <c r="C2710" s="15"/>
      <c r="D2710" s="15"/>
      <c r="E2710" s="15"/>
      <c r="F2710" s="12"/>
      <c r="G2710" s="12"/>
      <c r="H2710" s="12"/>
      <c r="I2710"/>
    </row>
    <row r="2711" spans="1:9" ht="12.75">
      <c r="A2711" s="15"/>
      <c r="B2711" s="15"/>
      <c r="C2711" s="15"/>
      <c r="D2711" s="15"/>
      <c r="E2711" s="15"/>
      <c r="F2711" s="12"/>
      <c r="G2711" s="12"/>
      <c r="H2711" s="12"/>
      <c r="I2711"/>
    </row>
    <row r="2712" spans="1:9" ht="12.75">
      <c r="A2712" s="15"/>
      <c r="B2712" s="15"/>
      <c r="C2712" s="15"/>
      <c r="D2712" s="15"/>
      <c r="E2712" s="15"/>
      <c r="F2712" s="12"/>
      <c r="G2712" s="12"/>
      <c r="H2712" s="12"/>
      <c r="I2712"/>
    </row>
    <row r="2713" spans="1:9" ht="12.75">
      <c r="A2713" s="15"/>
      <c r="B2713" s="15"/>
      <c r="C2713" s="15"/>
      <c r="D2713" s="15"/>
      <c r="E2713" s="15"/>
      <c r="F2713" s="12"/>
      <c r="G2713" s="12"/>
      <c r="H2713" s="12"/>
      <c r="I2713"/>
    </row>
    <row r="2714" spans="1:9" ht="12.75">
      <c r="A2714" s="15"/>
      <c r="B2714" s="15"/>
      <c r="C2714" s="15"/>
      <c r="D2714" s="15"/>
      <c r="E2714" s="15"/>
      <c r="F2714" s="12"/>
      <c r="G2714" s="12"/>
      <c r="H2714" s="12"/>
      <c r="I2714"/>
    </row>
    <row r="2715" spans="1:9" ht="12.75">
      <c r="A2715" s="15"/>
      <c r="B2715" s="15"/>
      <c r="C2715" s="15"/>
      <c r="D2715" s="15"/>
      <c r="E2715" s="15"/>
      <c r="F2715" s="12"/>
      <c r="G2715" s="12"/>
      <c r="H2715" s="12"/>
      <c r="I2715"/>
    </row>
    <row r="2716" spans="1:9" ht="12.75">
      <c r="A2716" s="15"/>
      <c r="B2716" s="15"/>
      <c r="C2716" s="15"/>
      <c r="D2716" s="15"/>
      <c r="E2716" s="15"/>
      <c r="F2716" s="12"/>
      <c r="G2716" s="12"/>
      <c r="H2716" s="12"/>
      <c r="I2716"/>
    </row>
    <row r="2717" spans="1:9" ht="12.75">
      <c r="A2717" s="15"/>
      <c r="B2717" s="15"/>
      <c r="C2717" s="15"/>
      <c r="D2717" s="15"/>
      <c r="E2717" s="15"/>
      <c r="F2717" s="12"/>
      <c r="G2717" s="12"/>
      <c r="H2717" s="12"/>
      <c r="I2717"/>
    </row>
    <row r="2718" spans="1:9" ht="12.75">
      <c r="A2718" s="15"/>
      <c r="B2718" s="15"/>
      <c r="C2718" s="15"/>
      <c r="D2718" s="15"/>
      <c r="E2718" s="15"/>
      <c r="F2718" s="12"/>
      <c r="G2718" s="12"/>
      <c r="H2718" s="12"/>
      <c r="I2718"/>
    </row>
    <row r="2719" spans="1:9" ht="12.75">
      <c r="A2719" s="15"/>
      <c r="B2719" s="15"/>
      <c r="C2719" s="15"/>
      <c r="D2719" s="15"/>
      <c r="E2719" s="15"/>
      <c r="F2719" s="12"/>
      <c r="G2719" s="12"/>
      <c r="H2719" s="12"/>
      <c r="I2719"/>
    </row>
    <row r="2720" spans="1:9" ht="12.75">
      <c r="A2720" s="15"/>
      <c r="B2720" s="15"/>
      <c r="C2720" s="15"/>
      <c r="D2720" s="15"/>
      <c r="E2720" s="15"/>
      <c r="F2720" s="12"/>
      <c r="G2720" s="12"/>
      <c r="H2720" s="12"/>
      <c r="I2720"/>
    </row>
    <row r="2721" spans="1:9" ht="12.75">
      <c r="A2721" s="15"/>
      <c r="B2721" s="15"/>
      <c r="C2721" s="15"/>
      <c r="D2721" s="15"/>
      <c r="E2721" s="15"/>
      <c r="F2721" s="12"/>
      <c r="G2721" s="12"/>
      <c r="H2721" s="12"/>
      <c r="I2721"/>
    </row>
    <row r="2722" spans="1:9" ht="12.75">
      <c r="A2722" s="15"/>
      <c r="B2722" s="15"/>
      <c r="C2722" s="15"/>
      <c r="D2722" s="15"/>
      <c r="E2722" s="15"/>
      <c r="F2722" s="12"/>
      <c r="G2722" s="12"/>
      <c r="H2722" s="12"/>
      <c r="I2722"/>
    </row>
    <row r="2723" spans="1:9" ht="12.75">
      <c r="A2723" s="15"/>
      <c r="B2723" s="15"/>
      <c r="C2723" s="15"/>
      <c r="D2723" s="15"/>
      <c r="E2723" s="15"/>
      <c r="F2723" s="12"/>
      <c r="G2723" s="12"/>
      <c r="H2723" s="12"/>
      <c r="I2723"/>
    </row>
    <row r="2724" spans="1:9" ht="12.75">
      <c r="A2724" s="15"/>
      <c r="B2724" s="15"/>
      <c r="C2724" s="15"/>
      <c r="D2724" s="15"/>
      <c r="E2724" s="15"/>
      <c r="F2724" s="12"/>
      <c r="G2724" s="12"/>
      <c r="H2724" s="12"/>
      <c r="I2724"/>
    </row>
    <row r="2725" spans="1:9" ht="12.75">
      <c r="A2725" s="15"/>
      <c r="B2725" s="15"/>
      <c r="C2725" s="15"/>
      <c r="D2725" s="15"/>
      <c r="E2725" s="15"/>
      <c r="F2725" s="12"/>
      <c r="G2725" s="12"/>
      <c r="H2725" s="12"/>
      <c r="I2725"/>
    </row>
    <row r="2726" spans="1:9" ht="12.75">
      <c r="A2726" s="15"/>
      <c r="B2726" s="15"/>
      <c r="C2726" s="15"/>
      <c r="D2726" s="15"/>
      <c r="E2726" s="15"/>
      <c r="F2726" s="12"/>
      <c r="G2726" s="12"/>
      <c r="H2726" s="12"/>
      <c r="I2726"/>
    </row>
    <row r="2727" spans="1:9" ht="12.75">
      <c r="A2727" s="15"/>
      <c r="B2727" s="15"/>
      <c r="C2727" s="15"/>
      <c r="D2727" s="15"/>
      <c r="E2727" s="15"/>
      <c r="F2727" s="12"/>
      <c r="G2727" s="12"/>
      <c r="H2727" s="12"/>
      <c r="I2727"/>
    </row>
    <row r="2728" spans="1:9" ht="12.75">
      <c r="A2728" s="15"/>
      <c r="B2728" s="15"/>
      <c r="C2728" s="15"/>
      <c r="D2728" s="15"/>
      <c r="E2728" s="15"/>
      <c r="F2728" s="12"/>
      <c r="G2728" s="12"/>
      <c r="H2728" s="12"/>
      <c r="I2728"/>
    </row>
    <row r="2729" spans="1:9" ht="12.75">
      <c r="A2729" s="15"/>
      <c r="B2729" s="15"/>
      <c r="C2729" s="15"/>
      <c r="D2729" s="15"/>
      <c r="E2729" s="15"/>
      <c r="F2729" s="12"/>
      <c r="G2729" s="12"/>
      <c r="H2729" s="12"/>
      <c r="I2729"/>
    </row>
    <row r="2730" spans="1:9" ht="12.75">
      <c r="A2730" s="15"/>
      <c r="B2730" s="15"/>
      <c r="C2730" s="15"/>
      <c r="D2730" s="15"/>
      <c r="E2730" s="15"/>
      <c r="F2730" s="12"/>
      <c r="G2730" s="12"/>
      <c r="H2730" s="12"/>
      <c r="I2730"/>
    </row>
    <row r="2731" spans="1:9" ht="12.75">
      <c r="A2731" s="15"/>
      <c r="B2731" s="15"/>
      <c r="C2731" s="15"/>
      <c r="D2731" s="15"/>
      <c r="E2731" s="15"/>
      <c r="F2731" s="12"/>
      <c r="G2731" s="12"/>
      <c r="H2731" s="12"/>
      <c r="I2731"/>
    </row>
    <row r="2732" spans="1:9" ht="12.75">
      <c r="A2732" s="15"/>
      <c r="B2732" s="15"/>
      <c r="C2732" s="15"/>
      <c r="D2732" s="15"/>
      <c r="E2732" s="15"/>
      <c r="F2732" s="12"/>
      <c r="G2732" s="12"/>
      <c r="H2732" s="12"/>
      <c r="I2732"/>
    </row>
    <row r="2733" spans="1:9" ht="12.75">
      <c r="A2733" s="15"/>
      <c r="B2733" s="15"/>
      <c r="C2733" s="15"/>
      <c r="D2733" s="15"/>
      <c r="E2733" s="15"/>
      <c r="F2733" s="12"/>
      <c r="G2733" s="12"/>
      <c r="H2733" s="12"/>
      <c r="I2733"/>
    </row>
    <row r="2734" spans="1:9" ht="12.75">
      <c r="A2734" s="15"/>
      <c r="B2734" s="15"/>
      <c r="C2734" s="15"/>
      <c r="D2734" s="15"/>
      <c r="E2734" s="15"/>
      <c r="F2734" s="12"/>
      <c r="G2734" s="12"/>
      <c r="H2734" s="12"/>
      <c r="I2734"/>
    </row>
    <row r="2735" spans="1:9" ht="12.75">
      <c r="A2735" s="15"/>
      <c r="B2735" s="15"/>
      <c r="C2735" s="15"/>
      <c r="D2735" s="15"/>
      <c r="E2735" s="15"/>
      <c r="F2735" s="12"/>
      <c r="G2735" s="12"/>
      <c r="H2735" s="12"/>
      <c r="I2735"/>
    </row>
    <row r="2736" spans="1:9" ht="12.75">
      <c r="A2736" s="15"/>
      <c r="B2736" s="15"/>
      <c r="C2736" s="15"/>
      <c r="D2736" s="15"/>
      <c r="E2736" s="15"/>
      <c r="F2736" s="12"/>
      <c r="G2736" s="12"/>
      <c r="H2736" s="12"/>
      <c r="I2736"/>
    </row>
    <row r="2737" spans="1:9" ht="12.75">
      <c r="A2737" s="15"/>
      <c r="B2737" s="15"/>
      <c r="C2737" s="15"/>
      <c r="D2737" s="15"/>
      <c r="E2737" s="15"/>
      <c r="F2737" s="12"/>
      <c r="G2737" s="12"/>
      <c r="H2737" s="12"/>
      <c r="I2737"/>
    </row>
    <row r="2738" spans="1:9" ht="12.75">
      <c r="A2738" s="15"/>
      <c r="B2738" s="15"/>
      <c r="C2738" s="15"/>
      <c r="D2738" s="15"/>
      <c r="E2738" s="15"/>
      <c r="F2738" s="12"/>
      <c r="G2738" s="12"/>
      <c r="H2738" s="12"/>
      <c r="I2738"/>
    </row>
    <row r="2739" spans="1:9" ht="12.75">
      <c r="A2739" s="15"/>
      <c r="B2739" s="15"/>
      <c r="C2739" s="15"/>
      <c r="D2739" s="15"/>
      <c r="E2739" s="15"/>
      <c r="F2739" s="12"/>
      <c r="G2739" s="12"/>
      <c r="H2739" s="12"/>
      <c r="I2739"/>
    </row>
    <row r="2740" spans="1:9" ht="12.75">
      <c r="A2740" s="15"/>
      <c r="B2740" s="15"/>
      <c r="C2740" s="15"/>
      <c r="D2740" s="15"/>
      <c r="E2740" s="15"/>
      <c r="F2740" s="12"/>
      <c r="G2740" s="12"/>
      <c r="H2740" s="12"/>
      <c r="I2740"/>
    </row>
    <row r="2741" spans="1:9" ht="12.75">
      <c r="A2741" s="15"/>
      <c r="B2741" s="15"/>
      <c r="C2741" s="15"/>
      <c r="D2741" s="15"/>
      <c r="E2741" s="15"/>
      <c r="F2741" s="12"/>
      <c r="G2741" s="12"/>
      <c r="H2741" s="12"/>
      <c r="I2741"/>
    </row>
    <row r="2742" spans="1:9" ht="12.75">
      <c r="A2742" s="15"/>
      <c r="B2742" s="15"/>
      <c r="C2742" s="15"/>
      <c r="D2742" s="15"/>
      <c r="E2742" s="15"/>
      <c r="F2742" s="12"/>
      <c r="G2742" s="12"/>
      <c r="H2742" s="12"/>
      <c r="I2742"/>
    </row>
    <row r="2743" spans="1:9" ht="12.75">
      <c r="A2743" s="15"/>
      <c r="B2743" s="15"/>
      <c r="C2743" s="15"/>
      <c r="D2743" s="15"/>
      <c r="E2743" s="15"/>
      <c r="F2743" s="12"/>
      <c r="G2743" s="12"/>
      <c r="H2743" s="12"/>
      <c r="I2743"/>
    </row>
    <row r="2744" spans="1:9" ht="12.75">
      <c r="A2744" s="15"/>
      <c r="B2744" s="15"/>
      <c r="C2744" s="15"/>
      <c r="D2744" s="15"/>
      <c r="E2744" s="15"/>
      <c r="F2744" s="12"/>
      <c r="G2744" s="12"/>
      <c r="H2744" s="12"/>
      <c r="I2744"/>
    </row>
    <row r="2745" spans="1:9" ht="12.75">
      <c r="A2745" s="15"/>
      <c r="B2745" s="15"/>
      <c r="C2745" s="15"/>
      <c r="D2745" s="15"/>
      <c r="E2745" s="15"/>
      <c r="F2745" s="12"/>
      <c r="G2745" s="12"/>
      <c r="H2745" s="12"/>
      <c r="I2745"/>
    </row>
    <row r="2746" spans="1:9" ht="12.75">
      <c r="A2746" s="15"/>
      <c r="B2746" s="15"/>
      <c r="C2746" s="15"/>
      <c r="D2746" s="15"/>
      <c r="E2746" s="15"/>
      <c r="F2746" s="12"/>
      <c r="G2746" s="12"/>
      <c r="H2746" s="12"/>
      <c r="I2746"/>
    </row>
    <row r="2747" spans="1:9" ht="12.75">
      <c r="A2747" s="15"/>
      <c r="B2747" s="15"/>
      <c r="C2747" s="15"/>
      <c r="D2747" s="15"/>
      <c r="E2747" s="15"/>
      <c r="F2747" s="12"/>
      <c r="G2747" s="12"/>
      <c r="H2747" s="12"/>
      <c r="I2747"/>
    </row>
    <row r="2748" spans="1:9" ht="12.75">
      <c r="A2748" s="15"/>
      <c r="B2748" s="15"/>
      <c r="C2748" s="15"/>
      <c r="D2748" s="15"/>
      <c r="E2748" s="15"/>
      <c r="F2748" s="12"/>
      <c r="G2748" s="12"/>
      <c r="H2748" s="12"/>
      <c r="I2748"/>
    </row>
    <row r="2749" spans="1:9" ht="12.75">
      <c r="A2749" s="15"/>
      <c r="B2749" s="15"/>
      <c r="C2749" s="15"/>
      <c r="D2749" s="15"/>
      <c r="E2749" s="15"/>
      <c r="F2749" s="12"/>
      <c r="G2749" s="12"/>
      <c r="H2749" s="12"/>
      <c r="I2749"/>
    </row>
    <row r="2750" spans="1:9" ht="12.75">
      <c r="A2750" s="15"/>
      <c r="B2750" s="15"/>
      <c r="C2750" s="15"/>
      <c r="D2750" s="15"/>
      <c r="E2750" s="15"/>
      <c r="F2750" s="12"/>
      <c r="G2750" s="12"/>
      <c r="H2750" s="12"/>
      <c r="I2750"/>
    </row>
    <row r="2751" spans="1:9" ht="12.75">
      <c r="A2751" s="15"/>
      <c r="B2751" s="15"/>
      <c r="C2751" s="15"/>
      <c r="D2751" s="15"/>
      <c r="E2751" s="15"/>
      <c r="F2751" s="12"/>
      <c r="G2751" s="12"/>
      <c r="H2751" s="12"/>
      <c r="I2751"/>
    </row>
    <row r="2752" spans="1:9" ht="12.75">
      <c r="A2752" s="15"/>
      <c r="B2752" s="15"/>
      <c r="C2752" s="15"/>
      <c r="D2752" s="15"/>
      <c r="E2752" s="15"/>
      <c r="F2752" s="12"/>
      <c r="G2752" s="12"/>
      <c r="H2752" s="12"/>
      <c r="I2752"/>
    </row>
    <row r="2753" spans="1:9" ht="12.75">
      <c r="A2753" s="15"/>
      <c r="B2753" s="15"/>
      <c r="C2753" s="15"/>
      <c r="D2753" s="15"/>
      <c r="E2753" s="15"/>
      <c r="F2753" s="12"/>
      <c r="G2753" s="12"/>
      <c r="H2753" s="12"/>
      <c r="I2753"/>
    </row>
    <row r="2754" spans="1:9" ht="12.75">
      <c r="A2754" s="15"/>
      <c r="B2754" s="15"/>
      <c r="C2754" s="15"/>
      <c r="D2754" s="15"/>
      <c r="E2754" s="15"/>
      <c r="F2754" s="12"/>
      <c r="G2754" s="12"/>
      <c r="H2754" s="12"/>
      <c r="I2754"/>
    </row>
    <row r="2755" spans="1:9" ht="12.75">
      <c r="A2755" s="15"/>
      <c r="B2755" s="15"/>
      <c r="C2755" s="15"/>
      <c r="D2755" s="15"/>
      <c r="E2755" s="15"/>
      <c r="F2755" s="12"/>
      <c r="G2755" s="12"/>
      <c r="H2755" s="12"/>
      <c r="I2755"/>
    </row>
    <row r="2756" spans="1:9" ht="12.75">
      <c r="A2756" s="15"/>
      <c r="B2756" s="15"/>
      <c r="C2756" s="15"/>
      <c r="D2756" s="15"/>
      <c r="E2756" s="15"/>
      <c r="F2756" s="12"/>
      <c r="G2756" s="12"/>
      <c r="H2756" s="12"/>
      <c r="I2756"/>
    </row>
    <row r="2757" spans="1:9" ht="12.75">
      <c r="A2757" s="15"/>
      <c r="B2757" s="15"/>
      <c r="C2757" s="15"/>
      <c r="D2757" s="15"/>
      <c r="E2757" s="15"/>
      <c r="F2757" s="12"/>
      <c r="G2757" s="12"/>
      <c r="H2757" s="12"/>
      <c r="I2757"/>
    </row>
    <row r="2758" spans="1:9" ht="12.75">
      <c r="A2758" s="15"/>
      <c r="B2758" s="15"/>
      <c r="C2758" s="15"/>
      <c r="D2758" s="15"/>
      <c r="E2758" s="15"/>
      <c r="F2758" s="12"/>
      <c r="G2758" s="12"/>
      <c r="H2758" s="12"/>
      <c r="I2758"/>
    </row>
    <row r="2759" spans="1:9" ht="12.75">
      <c r="A2759" s="15"/>
      <c r="B2759" s="15"/>
      <c r="C2759" s="15"/>
      <c r="D2759" s="15"/>
      <c r="E2759" s="15"/>
      <c r="F2759" s="12"/>
      <c r="G2759" s="12"/>
      <c r="H2759" s="12"/>
      <c r="I2759"/>
    </row>
    <row r="2760" spans="1:9" ht="12.75">
      <c r="A2760" s="15"/>
      <c r="B2760" s="15"/>
      <c r="C2760" s="15"/>
      <c r="D2760" s="15"/>
      <c r="E2760" s="15"/>
      <c r="F2760" s="12"/>
      <c r="G2760" s="12"/>
      <c r="H2760" s="12"/>
      <c r="I2760"/>
    </row>
    <row r="2761" spans="1:9" ht="12.75">
      <c r="A2761" s="15"/>
      <c r="B2761" s="15"/>
      <c r="C2761" s="15"/>
      <c r="D2761" s="15"/>
      <c r="E2761" s="15"/>
      <c r="F2761" s="12"/>
      <c r="G2761" s="12"/>
      <c r="H2761" s="12"/>
      <c r="I2761"/>
    </row>
    <row r="2762" spans="1:9" ht="12.75">
      <c r="A2762" s="15"/>
      <c r="B2762" s="15"/>
      <c r="C2762" s="15"/>
      <c r="D2762" s="15"/>
      <c r="E2762" s="15"/>
      <c r="F2762" s="12"/>
      <c r="G2762" s="12"/>
      <c r="H2762" s="12"/>
      <c r="I2762"/>
    </row>
    <row r="2763" spans="1:9" ht="12.75">
      <c r="A2763" s="15"/>
      <c r="B2763" s="15"/>
      <c r="C2763" s="15"/>
      <c r="D2763" s="15"/>
      <c r="E2763" s="15"/>
      <c r="F2763" s="12"/>
      <c r="G2763" s="12"/>
      <c r="H2763" s="12"/>
      <c r="I2763"/>
    </row>
    <row r="2764" spans="1:9" ht="12.75">
      <c r="A2764" s="15"/>
      <c r="B2764" s="15"/>
      <c r="C2764" s="15"/>
      <c r="D2764" s="15"/>
      <c r="E2764" s="15"/>
      <c r="F2764" s="12"/>
      <c r="G2764" s="12"/>
      <c r="H2764" s="12"/>
      <c r="I2764"/>
    </row>
    <row r="2765" spans="1:9" ht="12.75">
      <c r="A2765" s="15"/>
      <c r="B2765" s="15"/>
      <c r="C2765" s="15"/>
      <c r="D2765" s="15"/>
      <c r="E2765" s="15"/>
      <c r="F2765" s="12"/>
      <c r="G2765" s="12"/>
      <c r="H2765" s="12"/>
      <c r="I2765"/>
    </row>
    <row r="2766" spans="1:9" ht="12.75">
      <c r="A2766" s="15"/>
      <c r="B2766" s="15"/>
      <c r="C2766" s="15"/>
      <c r="D2766" s="15"/>
      <c r="E2766" s="15"/>
      <c r="F2766" s="12"/>
      <c r="G2766" s="12"/>
      <c r="H2766" s="12"/>
      <c r="I2766"/>
    </row>
    <row r="2767" spans="1:9" ht="12.75">
      <c r="A2767" s="15"/>
      <c r="B2767" s="15"/>
      <c r="C2767" s="15"/>
      <c r="D2767" s="15"/>
      <c r="E2767" s="15"/>
      <c r="F2767" s="12"/>
      <c r="G2767" s="12"/>
      <c r="H2767" s="12"/>
      <c r="I2767"/>
    </row>
    <row r="2768" spans="1:9" ht="12.75">
      <c r="A2768" s="15"/>
      <c r="B2768" s="15"/>
      <c r="C2768" s="15"/>
      <c r="D2768" s="15"/>
      <c r="E2768" s="15"/>
      <c r="F2768" s="12"/>
      <c r="G2768" s="12"/>
      <c r="H2768" s="12"/>
      <c r="I2768"/>
    </row>
    <row r="2769" spans="1:9" ht="12.75">
      <c r="A2769" s="15"/>
      <c r="B2769" s="15"/>
      <c r="C2769" s="15"/>
      <c r="D2769" s="15"/>
      <c r="E2769" s="15"/>
      <c r="F2769" s="12"/>
      <c r="G2769" s="12"/>
      <c r="H2769" s="12"/>
      <c r="I2769"/>
    </row>
    <row r="2770" spans="1:9" ht="12.75">
      <c r="A2770" s="15"/>
      <c r="B2770" s="15"/>
      <c r="C2770" s="15"/>
      <c r="D2770" s="15"/>
      <c r="E2770" s="15"/>
      <c r="F2770" s="12"/>
      <c r="G2770" s="12"/>
      <c r="H2770" s="12"/>
      <c r="I2770"/>
    </row>
    <row r="2771" spans="1:9" ht="12.75">
      <c r="A2771" s="15"/>
      <c r="B2771" s="15"/>
      <c r="C2771" s="15"/>
      <c r="D2771" s="15"/>
      <c r="E2771" s="15"/>
      <c r="F2771" s="12"/>
      <c r="G2771" s="12"/>
      <c r="H2771" s="12"/>
      <c r="I2771"/>
    </row>
    <row r="2772" spans="1:9" ht="12.75">
      <c r="A2772" s="15"/>
      <c r="B2772" s="15"/>
      <c r="C2772" s="15"/>
      <c r="D2772" s="15"/>
      <c r="E2772" s="15"/>
      <c r="F2772" s="12"/>
      <c r="G2772" s="12"/>
      <c r="H2772" s="12"/>
      <c r="I2772"/>
    </row>
    <row r="2773" spans="1:9" ht="12.75">
      <c r="A2773" s="15"/>
      <c r="B2773" s="15"/>
      <c r="C2773" s="15"/>
      <c r="D2773" s="15"/>
      <c r="E2773" s="15"/>
      <c r="F2773" s="12"/>
      <c r="G2773" s="12"/>
      <c r="H2773" s="12"/>
      <c r="I2773"/>
    </row>
    <row r="2774" spans="1:9" ht="12.75">
      <c r="A2774" s="15"/>
      <c r="B2774" s="15"/>
      <c r="C2774" s="15"/>
      <c r="D2774" s="15"/>
      <c r="E2774" s="15"/>
      <c r="F2774" s="12"/>
      <c r="G2774" s="12"/>
      <c r="H2774" s="12"/>
      <c r="I2774"/>
    </row>
    <row r="2775" spans="1:9" ht="12.75">
      <c r="A2775" s="15"/>
      <c r="B2775" s="15"/>
      <c r="C2775" s="15"/>
      <c r="D2775" s="15"/>
      <c r="E2775" s="15"/>
      <c r="F2775" s="12"/>
      <c r="G2775" s="12"/>
      <c r="H2775" s="12"/>
      <c r="I2775"/>
    </row>
    <row r="2776" spans="1:9" ht="12.75">
      <c r="A2776" s="15"/>
      <c r="B2776" s="15"/>
      <c r="C2776" s="15"/>
      <c r="D2776" s="15"/>
      <c r="E2776" s="15"/>
      <c r="F2776" s="12"/>
      <c r="G2776" s="12"/>
      <c r="H2776" s="12"/>
      <c r="I2776"/>
    </row>
    <row r="2777" spans="1:9" ht="12.75">
      <c r="A2777" s="15"/>
      <c r="B2777" s="15"/>
      <c r="C2777" s="15"/>
      <c r="D2777" s="15"/>
      <c r="E2777" s="15"/>
      <c r="F2777" s="12"/>
      <c r="G2777" s="12"/>
      <c r="H2777" s="12"/>
      <c r="I2777"/>
    </row>
    <row r="2778" spans="1:9" ht="12.75">
      <c r="A2778" s="15"/>
      <c r="B2778" s="15"/>
      <c r="C2778" s="15"/>
      <c r="D2778" s="15"/>
      <c r="E2778" s="15"/>
      <c r="F2778" s="12"/>
      <c r="G2778" s="12"/>
      <c r="H2778" s="12"/>
      <c r="I2778"/>
    </row>
    <row r="2779" spans="1:9" ht="12.75">
      <c r="A2779" s="15"/>
      <c r="B2779" s="15"/>
      <c r="C2779" s="15"/>
      <c r="D2779" s="15"/>
      <c r="E2779" s="15"/>
      <c r="F2779" s="12"/>
      <c r="G2779" s="12"/>
      <c r="H2779" s="12"/>
      <c r="I2779"/>
    </row>
    <row r="2780" spans="1:9" ht="12.75">
      <c r="A2780" s="15"/>
      <c r="B2780" s="15"/>
      <c r="C2780" s="15"/>
      <c r="D2780" s="15"/>
      <c r="E2780" s="15"/>
      <c r="F2780" s="12"/>
      <c r="G2780" s="12"/>
      <c r="H2780" s="12"/>
      <c r="I2780"/>
    </row>
    <row r="2781" spans="1:9" ht="12.75">
      <c r="A2781" s="15"/>
      <c r="B2781" s="15"/>
      <c r="C2781" s="15"/>
      <c r="D2781" s="15"/>
      <c r="E2781" s="15"/>
      <c r="F2781" s="12"/>
      <c r="G2781" s="12"/>
      <c r="H2781" s="12"/>
      <c r="I2781"/>
    </row>
    <row r="2782" spans="1:9" ht="12.75">
      <c r="A2782" s="15"/>
      <c r="B2782" s="15"/>
      <c r="C2782" s="15"/>
      <c r="D2782" s="15"/>
      <c r="E2782" s="15"/>
      <c r="F2782" s="12"/>
      <c r="G2782" s="12"/>
      <c r="H2782" s="12"/>
      <c r="I2782"/>
    </row>
    <row r="2783" spans="1:9" ht="12.75">
      <c r="A2783" s="15"/>
      <c r="B2783" s="15"/>
      <c r="C2783" s="15"/>
      <c r="D2783" s="15"/>
      <c r="E2783" s="15"/>
      <c r="F2783" s="12"/>
      <c r="G2783" s="12"/>
      <c r="H2783" s="12"/>
      <c r="I2783"/>
    </row>
    <row r="2784" spans="1:9" ht="12.75">
      <c r="A2784" s="15"/>
      <c r="B2784" s="15"/>
      <c r="C2784" s="15"/>
      <c r="D2784" s="15"/>
      <c r="E2784" s="15"/>
      <c r="F2784" s="12"/>
      <c r="G2784" s="12"/>
      <c r="H2784" s="12"/>
      <c r="I2784"/>
    </row>
    <row r="2785" spans="1:9" ht="12.75">
      <c r="A2785" s="15"/>
      <c r="B2785" s="15"/>
      <c r="C2785" s="15"/>
      <c r="D2785" s="15"/>
      <c r="E2785" s="15"/>
      <c r="F2785" s="12"/>
      <c r="G2785" s="12"/>
      <c r="H2785" s="12"/>
      <c r="I2785"/>
    </row>
    <row r="2786" spans="1:9" ht="12.75">
      <c r="A2786" s="15"/>
      <c r="B2786" s="15"/>
      <c r="C2786" s="15"/>
      <c r="D2786" s="15"/>
      <c r="E2786" s="15"/>
      <c r="F2786" s="12"/>
      <c r="G2786" s="12"/>
      <c r="H2786" s="12"/>
      <c r="I2786"/>
    </row>
    <row r="2787" spans="1:9" ht="12.75">
      <c r="A2787" s="15"/>
      <c r="B2787" s="15"/>
      <c r="C2787" s="15"/>
      <c r="D2787" s="15"/>
      <c r="E2787" s="15"/>
      <c r="F2787" s="12"/>
      <c r="G2787" s="12"/>
      <c r="H2787" s="12"/>
      <c r="I2787"/>
    </row>
    <row r="2788" spans="1:9" ht="12.75">
      <c r="A2788" s="15"/>
      <c r="B2788" s="15"/>
      <c r="C2788" s="15"/>
      <c r="D2788" s="15"/>
      <c r="E2788" s="15"/>
      <c r="F2788" s="12"/>
      <c r="G2788" s="12"/>
      <c r="H2788" s="12"/>
      <c r="I2788"/>
    </row>
    <row r="2789" spans="1:9" ht="12.75">
      <c r="A2789" s="15"/>
      <c r="B2789" s="15"/>
      <c r="C2789" s="15"/>
      <c r="D2789" s="15"/>
      <c r="E2789" s="15"/>
      <c r="F2789" s="12"/>
      <c r="G2789" s="12"/>
      <c r="H2789" s="12"/>
      <c r="I2789"/>
    </row>
    <row r="2790" spans="1:9" ht="12.75">
      <c r="A2790" s="15"/>
      <c r="B2790" s="15"/>
      <c r="C2790" s="15"/>
      <c r="D2790" s="15"/>
      <c r="E2790" s="15"/>
      <c r="F2790" s="12"/>
      <c r="G2790" s="12"/>
      <c r="H2790" s="12"/>
      <c r="I2790"/>
    </row>
    <row r="2791" spans="1:9" ht="12.75">
      <c r="A2791" s="15"/>
      <c r="B2791" s="15"/>
      <c r="C2791" s="15"/>
      <c r="D2791" s="15"/>
      <c r="E2791" s="15"/>
      <c r="F2791" s="12"/>
      <c r="G2791" s="12"/>
      <c r="H2791" s="12"/>
      <c r="I2791"/>
    </row>
    <row r="2792" spans="1:9" ht="12.75">
      <c r="A2792" s="15"/>
      <c r="B2792" s="15"/>
      <c r="C2792" s="15"/>
      <c r="D2792" s="15"/>
      <c r="E2792" s="15"/>
      <c r="F2792" s="12"/>
      <c r="G2792" s="12"/>
      <c r="H2792" s="12"/>
      <c r="I2792"/>
    </row>
    <row r="2793" spans="1:9" ht="12.75">
      <c r="A2793" s="15"/>
      <c r="B2793" s="15"/>
      <c r="C2793" s="15"/>
      <c r="D2793" s="15"/>
      <c r="E2793" s="15"/>
      <c r="F2793" s="12"/>
      <c r="G2793" s="12"/>
      <c r="H2793" s="12"/>
      <c r="I2793"/>
    </row>
    <row r="2794" spans="1:9" ht="12.75">
      <c r="A2794" s="15"/>
      <c r="B2794" s="15"/>
      <c r="C2794" s="15"/>
      <c r="D2794" s="15"/>
      <c r="E2794" s="15"/>
      <c r="F2794" s="12"/>
      <c r="G2794" s="12"/>
      <c r="H2794" s="12"/>
      <c r="I2794"/>
    </row>
    <row r="2795" spans="1:9" ht="12.75">
      <c r="A2795" s="15"/>
      <c r="B2795" s="15"/>
      <c r="C2795" s="15"/>
      <c r="D2795" s="15"/>
      <c r="E2795" s="15"/>
      <c r="F2795" s="12"/>
      <c r="G2795" s="12"/>
      <c r="H2795" s="12"/>
      <c r="I2795"/>
    </row>
    <row r="2796" spans="1:9" ht="12.75">
      <c r="A2796" s="15"/>
      <c r="B2796" s="15"/>
      <c r="C2796" s="15"/>
      <c r="D2796" s="15"/>
      <c r="E2796" s="15"/>
      <c r="F2796" s="12"/>
      <c r="G2796" s="12"/>
      <c r="H2796" s="12"/>
      <c r="I2796"/>
    </row>
    <row r="2797" spans="1:9" ht="12.75">
      <c r="A2797" s="15"/>
      <c r="B2797" s="15"/>
      <c r="C2797" s="15"/>
      <c r="D2797" s="15"/>
      <c r="E2797" s="15"/>
      <c r="F2797" s="12"/>
      <c r="G2797" s="12"/>
      <c r="H2797" s="12"/>
      <c r="I2797"/>
    </row>
    <row r="2798" spans="1:9" ht="12.75">
      <c r="A2798" s="15"/>
      <c r="B2798" s="15"/>
      <c r="C2798" s="15"/>
      <c r="D2798" s="15"/>
      <c r="E2798" s="15"/>
      <c r="F2798" s="12"/>
      <c r="G2798" s="12"/>
      <c r="H2798" s="12"/>
      <c r="I2798"/>
    </row>
    <row r="2799" spans="1:9" ht="12.75">
      <c r="A2799" s="15"/>
      <c r="B2799" s="15"/>
      <c r="C2799" s="15"/>
      <c r="D2799" s="15"/>
      <c r="E2799" s="15"/>
      <c r="F2799" s="12"/>
      <c r="G2799" s="12"/>
      <c r="H2799" s="12"/>
      <c r="I2799"/>
    </row>
    <row r="2800" spans="1:9" ht="12.75">
      <c r="A2800" s="15"/>
      <c r="B2800" s="15"/>
      <c r="C2800" s="15"/>
      <c r="D2800" s="15"/>
      <c r="E2800" s="15"/>
      <c r="F2800" s="12"/>
      <c r="G2800" s="12"/>
      <c r="H2800" s="12"/>
      <c r="I2800"/>
    </row>
    <row r="2801" spans="1:9" ht="12.75">
      <c r="A2801" s="15"/>
      <c r="B2801" s="15"/>
      <c r="C2801" s="15"/>
      <c r="D2801" s="15"/>
      <c r="E2801" s="15"/>
      <c r="F2801" s="12"/>
      <c r="G2801" s="12"/>
      <c r="H2801" s="12"/>
      <c r="I2801"/>
    </row>
    <row r="2802" spans="1:9" ht="12.75">
      <c r="A2802" s="15"/>
      <c r="B2802" s="15"/>
      <c r="C2802" s="15"/>
      <c r="D2802" s="15"/>
      <c r="E2802" s="15"/>
      <c r="F2802" s="12"/>
      <c r="G2802" s="12"/>
      <c r="H2802" s="12"/>
      <c r="I2802"/>
    </row>
    <row r="2803" spans="1:9" ht="12.75">
      <c r="A2803" s="15"/>
      <c r="B2803" s="15"/>
      <c r="C2803" s="15"/>
      <c r="D2803" s="15"/>
      <c r="E2803" s="15"/>
      <c r="F2803" s="12"/>
      <c r="G2803" s="12"/>
      <c r="H2803" s="12"/>
      <c r="I2803"/>
    </row>
    <row r="2804" spans="1:9" ht="12.75">
      <c r="A2804" s="15"/>
      <c r="B2804" s="15"/>
      <c r="C2804" s="15"/>
      <c r="D2804" s="15"/>
      <c r="E2804" s="15"/>
      <c r="F2804" s="12"/>
      <c r="G2804" s="12"/>
      <c r="H2804" s="12"/>
      <c r="I2804"/>
    </row>
    <row r="2805" spans="1:9" ht="12.75">
      <c r="A2805" s="15"/>
      <c r="B2805" s="15"/>
      <c r="C2805" s="15"/>
      <c r="D2805" s="15"/>
      <c r="E2805" s="15"/>
      <c r="F2805" s="12"/>
      <c r="G2805" s="12"/>
      <c r="H2805" s="12"/>
      <c r="I2805"/>
    </row>
    <row r="2806" spans="1:9" ht="12.75">
      <c r="A2806" s="15"/>
      <c r="B2806" s="15"/>
      <c r="C2806" s="15"/>
      <c r="D2806" s="15"/>
      <c r="E2806" s="15"/>
      <c r="F2806" s="12"/>
      <c r="G2806" s="12"/>
      <c r="H2806" s="12"/>
      <c r="I2806"/>
    </row>
    <row r="2807" spans="1:9" ht="12.75">
      <c r="A2807" s="15"/>
      <c r="B2807" s="15"/>
      <c r="C2807" s="15"/>
      <c r="D2807" s="15"/>
      <c r="E2807" s="15"/>
      <c r="F2807" s="12"/>
      <c r="G2807" s="12"/>
      <c r="H2807" s="12"/>
      <c r="I2807"/>
    </row>
    <row r="2808" spans="1:9" ht="12.75">
      <c r="A2808" s="15"/>
      <c r="B2808" s="15"/>
      <c r="C2808" s="15"/>
      <c r="D2808" s="15"/>
      <c r="E2808" s="15"/>
      <c r="F2808" s="12"/>
      <c r="G2808" s="12"/>
      <c r="H2808" s="12"/>
      <c r="I2808"/>
    </row>
    <row r="2809" spans="1:9" ht="12.75">
      <c r="A2809" s="15"/>
      <c r="B2809" s="15"/>
      <c r="C2809" s="15"/>
      <c r="D2809" s="15"/>
      <c r="E2809" s="15"/>
      <c r="F2809" s="12"/>
      <c r="G2809" s="12"/>
      <c r="H2809" s="12"/>
      <c r="I2809"/>
    </row>
    <row r="2810" spans="1:9" ht="12.75">
      <c r="A2810" s="15"/>
      <c r="B2810" s="15"/>
      <c r="C2810" s="15"/>
      <c r="D2810" s="15"/>
      <c r="E2810" s="15"/>
      <c r="F2810" s="12"/>
      <c r="G2810" s="12"/>
      <c r="H2810" s="12"/>
      <c r="I2810"/>
    </row>
    <row r="2811" spans="1:9" ht="12.75">
      <c r="A2811" s="15"/>
      <c r="B2811" s="15"/>
      <c r="C2811" s="15"/>
      <c r="D2811" s="15"/>
      <c r="E2811" s="15"/>
      <c r="F2811" s="12"/>
      <c r="G2811" s="12"/>
      <c r="H2811" s="12"/>
      <c r="I2811"/>
    </row>
    <row r="2812" spans="1:9" ht="12.75">
      <c r="A2812" s="15"/>
      <c r="B2812" s="15"/>
      <c r="C2812" s="15"/>
      <c r="D2812" s="15"/>
      <c r="E2812" s="15"/>
      <c r="F2812" s="12"/>
      <c r="G2812" s="12"/>
      <c r="H2812" s="12"/>
      <c r="I2812"/>
    </row>
    <row r="2813" spans="1:9" ht="12.75">
      <c r="A2813" s="15"/>
      <c r="B2813" s="15"/>
      <c r="C2813" s="15"/>
      <c r="D2813" s="15"/>
      <c r="E2813" s="15"/>
      <c r="F2813" s="12"/>
      <c r="G2813" s="12"/>
      <c r="H2813" s="12"/>
      <c r="I2813"/>
    </row>
    <row r="2814" spans="1:9" ht="12.75">
      <c r="A2814" s="15"/>
      <c r="B2814" s="15"/>
      <c r="C2814" s="15"/>
      <c r="D2814" s="15"/>
      <c r="E2814" s="15"/>
      <c r="F2814" s="12"/>
      <c r="G2814" s="12"/>
      <c r="H2814" s="12"/>
      <c r="I2814"/>
    </row>
    <row r="2815" spans="1:9" ht="12.75">
      <c r="A2815" s="15"/>
      <c r="B2815" s="15"/>
      <c r="C2815" s="15"/>
      <c r="D2815" s="15"/>
      <c r="E2815" s="15"/>
      <c r="F2815" s="12"/>
      <c r="G2815" s="12"/>
      <c r="H2815" s="12"/>
      <c r="I2815"/>
    </row>
    <row r="2816" spans="1:9" ht="12.75">
      <c r="A2816" s="15"/>
      <c r="B2816" s="15"/>
      <c r="C2816" s="15"/>
      <c r="D2816" s="15"/>
      <c r="E2816" s="15"/>
      <c r="F2816" s="12"/>
      <c r="G2816" s="12"/>
      <c r="H2816" s="12"/>
      <c r="I2816"/>
    </row>
    <row r="2817" spans="1:9" ht="12.75">
      <c r="A2817" s="15"/>
      <c r="B2817" s="15"/>
      <c r="C2817" s="15"/>
      <c r="D2817" s="15"/>
      <c r="E2817" s="15"/>
      <c r="F2817" s="12"/>
      <c r="G2817" s="12"/>
      <c r="H2817" s="12"/>
      <c r="I2817"/>
    </row>
    <row r="2818" spans="1:9" ht="12.75">
      <c r="A2818" s="15"/>
      <c r="B2818" s="15"/>
      <c r="C2818" s="15"/>
      <c r="D2818" s="15"/>
      <c r="E2818" s="15"/>
      <c r="F2818" s="12"/>
      <c r="G2818" s="12"/>
      <c r="H2818" s="12"/>
      <c r="I2818"/>
    </row>
    <row r="2819" spans="1:9" ht="12.75">
      <c r="A2819" s="15"/>
      <c r="B2819" s="15"/>
      <c r="C2819" s="15"/>
      <c r="D2819" s="15"/>
      <c r="E2819" s="15"/>
      <c r="F2819" s="12"/>
      <c r="G2819" s="12"/>
      <c r="H2819" s="12"/>
      <c r="I2819"/>
    </row>
    <row r="2820" spans="1:9" ht="12.75">
      <c r="A2820" s="15"/>
      <c r="B2820" s="15"/>
      <c r="C2820" s="15"/>
      <c r="D2820" s="15"/>
      <c r="E2820" s="15"/>
      <c r="F2820" s="12"/>
      <c r="G2820" s="12"/>
      <c r="H2820" s="12"/>
      <c r="I2820"/>
    </row>
    <row r="2821" spans="1:9" ht="12.75">
      <c r="A2821" s="15"/>
      <c r="B2821" s="15"/>
      <c r="C2821" s="15"/>
      <c r="D2821" s="15"/>
      <c r="E2821" s="15"/>
      <c r="F2821" s="12"/>
      <c r="G2821" s="12"/>
      <c r="H2821" s="12"/>
      <c r="I2821"/>
    </row>
    <row r="2822" spans="1:9" ht="12.75">
      <c r="A2822" s="15"/>
      <c r="B2822" s="15"/>
      <c r="C2822" s="15"/>
      <c r="D2822" s="15"/>
      <c r="E2822" s="15"/>
      <c r="F2822" s="12"/>
      <c r="G2822" s="12"/>
      <c r="H2822" s="12"/>
      <c r="I2822"/>
    </row>
    <row r="2823" spans="1:9" ht="12.75">
      <c r="A2823" s="15"/>
      <c r="B2823" s="15"/>
      <c r="C2823" s="15"/>
      <c r="D2823" s="15"/>
      <c r="E2823" s="15"/>
      <c r="F2823" s="12"/>
      <c r="G2823" s="12"/>
      <c r="H2823" s="12"/>
      <c r="I2823"/>
    </row>
    <row r="2824" spans="1:9" ht="12.75">
      <c r="A2824" s="15"/>
      <c r="B2824" s="15"/>
      <c r="C2824" s="15"/>
      <c r="D2824" s="15"/>
      <c r="E2824" s="15"/>
      <c r="F2824" s="12"/>
      <c r="G2824" s="12"/>
      <c r="H2824" s="12"/>
      <c r="I2824"/>
    </row>
    <row r="2825" spans="1:9" ht="12.75">
      <c r="A2825" s="15"/>
      <c r="B2825" s="15"/>
      <c r="C2825" s="15"/>
      <c r="D2825" s="15"/>
      <c r="E2825" s="15"/>
      <c r="F2825" s="12"/>
      <c r="G2825" s="12"/>
      <c r="H2825" s="12"/>
      <c r="I2825"/>
    </row>
    <row r="2826" spans="1:9" ht="12.75">
      <c r="A2826" s="15"/>
      <c r="B2826" s="15"/>
      <c r="C2826" s="15"/>
      <c r="D2826" s="15"/>
      <c r="E2826" s="15"/>
      <c r="F2826" s="12"/>
      <c r="G2826" s="12"/>
      <c r="H2826" s="12"/>
      <c r="I2826"/>
    </row>
    <row r="2827" spans="1:9" ht="12.75">
      <c r="A2827" s="15"/>
      <c r="B2827" s="15"/>
      <c r="C2827" s="15"/>
      <c r="D2827" s="15"/>
      <c r="E2827" s="15"/>
      <c r="F2827" s="12"/>
      <c r="G2827" s="12"/>
      <c r="H2827" s="12"/>
      <c r="I2827"/>
    </row>
    <row r="2828" spans="1:9" ht="12.75">
      <c r="A2828" s="15"/>
      <c r="B2828" s="15"/>
      <c r="C2828" s="15"/>
      <c r="D2828" s="15"/>
      <c r="E2828" s="15"/>
      <c r="F2828" s="12"/>
      <c r="G2828" s="12"/>
      <c r="H2828" s="12"/>
      <c r="I2828"/>
    </row>
    <row r="2829" spans="1:9" ht="12.75">
      <c r="A2829" s="15"/>
      <c r="B2829" s="15"/>
      <c r="C2829" s="15"/>
      <c r="D2829" s="15"/>
      <c r="E2829" s="15"/>
      <c r="F2829" s="12"/>
      <c r="G2829" s="12"/>
      <c r="H2829" s="12"/>
      <c r="I2829"/>
    </row>
    <row r="2830" spans="1:9" ht="12.75">
      <c r="A2830" s="15"/>
      <c r="B2830" s="15"/>
      <c r="C2830" s="15"/>
      <c r="D2830" s="15"/>
      <c r="E2830" s="15"/>
      <c r="F2830" s="12"/>
      <c r="G2830" s="12"/>
      <c r="H2830" s="12"/>
      <c r="I2830"/>
    </row>
    <row r="2831" spans="1:9" ht="12.75">
      <c r="A2831" s="15"/>
      <c r="B2831" s="15"/>
      <c r="C2831" s="15"/>
      <c r="D2831" s="15"/>
      <c r="E2831" s="15"/>
      <c r="F2831" s="12"/>
      <c r="G2831" s="12"/>
      <c r="H2831" s="12"/>
      <c r="I2831"/>
    </row>
    <row r="2832" spans="1:9" ht="12.75">
      <c r="A2832" s="15"/>
      <c r="B2832" s="15"/>
      <c r="C2832" s="15"/>
      <c r="D2832" s="15"/>
      <c r="E2832" s="15"/>
      <c r="F2832" s="12"/>
      <c r="G2832" s="12"/>
      <c r="H2832" s="12"/>
      <c r="I2832"/>
    </row>
    <row r="2833" spans="1:9" ht="12.75">
      <c r="A2833" s="15"/>
      <c r="B2833" s="15"/>
      <c r="C2833" s="15"/>
      <c r="D2833" s="15"/>
      <c r="E2833" s="15"/>
      <c r="F2833" s="12"/>
      <c r="G2833" s="12"/>
      <c r="H2833" s="12"/>
      <c r="I2833"/>
    </row>
    <row r="2834" spans="1:9" ht="12.75">
      <c r="A2834" s="15"/>
      <c r="B2834" s="15"/>
      <c r="C2834" s="15"/>
      <c r="D2834" s="15"/>
      <c r="E2834" s="15"/>
      <c r="F2834" s="12"/>
      <c r="G2834" s="12"/>
      <c r="H2834" s="12"/>
      <c r="I2834"/>
    </row>
    <row r="2835" spans="1:9" ht="12.75">
      <c r="A2835" s="15"/>
      <c r="B2835" s="15"/>
      <c r="C2835" s="15"/>
      <c r="D2835" s="15"/>
      <c r="E2835" s="15"/>
      <c r="F2835" s="12"/>
      <c r="G2835" s="12"/>
      <c r="H2835" s="12"/>
      <c r="I2835"/>
    </row>
    <row r="2836" spans="1:9" ht="12.75">
      <c r="A2836" s="15"/>
      <c r="B2836" s="15"/>
      <c r="C2836" s="15"/>
      <c r="D2836" s="15"/>
      <c r="E2836" s="15"/>
      <c r="F2836" s="12"/>
      <c r="G2836" s="12"/>
      <c r="H2836" s="12"/>
      <c r="I2836"/>
    </row>
    <row r="2837" spans="1:9" ht="12.75">
      <c r="A2837" s="15"/>
      <c r="B2837" s="15"/>
      <c r="C2837" s="15"/>
      <c r="D2837" s="15"/>
      <c r="E2837" s="15"/>
      <c r="F2837" s="12"/>
      <c r="G2837" s="12"/>
      <c r="H2837" s="12"/>
      <c r="I2837"/>
    </row>
    <row r="2838" spans="1:9" ht="12.75">
      <c r="A2838" s="15"/>
      <c r="B2838" s="15"/>
      <c r="C2838" s="15"/>
      <c r="D2838" s="15"/>
      <c r="E2838" s="15"/>
      <c r="F2838" s="12"/>
      <c r="G2838" s="12"/>
      <c r="H2838" s="12"/>
      <c r="I2838"/>
    </row>
    <row r="2839" spans="1:9" ht="12.75">
      <c r="A2839" s="15"/>
      <c r="B2839" s="15"/>
      <c r="C2839" s="15"/>
      <c r="D2839" s="15"/>
      <c r="E2839" s="15"/>
      <c r="F2839" s="12"/>
      <c r="G2839" s="12"/>
      <c r="H2839" s="12"/>
      <c r="I2839"/>
    </row>
    <row r="2840" spans="1:9" ht="12.75">
      <c r="A2840" s="15"/>
      <c r="B2840" s="15"/>
      <c r="C2840" s="15"/>
      <c r="D2840" s="15"/>
      <c r="E2840" s="15"/>
      <c r="F2840" s="12"/>
      <c r="G2840" s="12"/>
      <c r="H2840" s="12"/>
      <c r="I2840"/>
    </row>
    <row r="2841" spans="1:9" ht="12.75">
      <c r="A2841" s="15"/>
      <c r="B2841" s="15"/>
      <c r="C2841" s="15"/>
      <c r="D2841" s="15"/>
      <c r="E2841" s="15"/>
      <c r="F2841" s="12"/>
      <c r="G2841" s="12"/>
      <c r="H2841" s="12"/>
      <c r="I2841"/>
    </row>
    <row r="2842" spans="1:9" ht="12.75">
      <c r="A2842" s="15"/>
      <c r="B2842" s="15"/>
      <c r="C2842" s="15"/>
      <c r="D2842" s="15"/>
      <c r="E2842" s="15"/>
      <c r="F2842" s="12"/>
      <c r="G2842" s="12"/>
      <c r="H2842" s="12"/>
      <c r="I2842"/>
    </row>
    <row r="2843" spans="1:9" ht="12.75">
      <c r="A2843" s="15"/>
      <c r="B2843" s="15"/>
      <c r="C2843" s="15"/>
      <c r="D2843" s="15"/>
      <c r="E2843" s="15"/>
      <c r="F2843" s="12"/>
      <c r="G2843" s="12"/>
      <c r="H2843" s="12"/>
      <c r="I2843"/>
    </row>
    <row r="2844" spans="1:9" ht="12.75">
      <c r="A2844" s="15"/>
      <c r="B2844" s="15"/>
      <c r="C2844" s="15"/>
      <c r="D2844" s="15"/>
      <c r="E2844" s="15"/>
      <c r="F2844" s="12"/>
      <c r="G2844" s="12"/>
      <c r="H2844" s="12"/>
      <c r="I2844"/>
    </row>
    <row r="2845" spans="1:9" ht="12.75">
      <c r="A2845" s="15"/>
      <c r="B2845" s="15"/>
      <c r="C2845" s="15"/>
      <c r="D2845" s="15"/>
      <c r="E2845" s="15"/>
      <c r="F2845" s="12"/>
      <c r="G2845" s="12"/>
      <c r="H2845" s="12"/>
      <c r="I2845"/>
    </row>
    <row r="2846" spans="1:9" ht="12.75">
      <c r="A2846" s="15"/>
      <c r="B2846" s="15"/>
      <c r="C2846" s="15"/>
      <c r="D2846" s="15"/>
      <c r="E2846" s="15"/>
      <c r="F2846" s="12"/>
      <c r="G2846" s="12"/>
      <c r="H2846" s="12"/>
      <c r="I2846"/>
    </row>
    <row r="2847" spans="1:9" ht="12.75">
      <c r="A2847" s="15"/>
      <c r="B2847" s="15"/>
      <c r="C2847" s="15"/>
      <c r="D2847" s="15"/>
      <c r="E2847" s="15"/>
      <c r="F2847" s="12"/>
      <c r="G2847" s="12"/>
      <c r="H2847" s="12"/>
      <c r="I2847"/>
    </row>
    <row r="2848" spans="1:9" ht="12.75">
      <c r="A2848" s="15"/>
      <c r="B2848" s="15"/>
      <c r="C2848" s="15"/>
      <c r="D2848" s="15"/>
      <c r="E2848" s="15"/>
      <c r="F2848" s="12"/>
      <c r="G2848" s="12"/>
      <c r="H2848" s="12"/>
      <c r="I2848"/>
    </row>
    <row r="2849" spans="1:9" ht="12.75">
      <c r="A2849" s="15"/>
      <c r="B2849" s="15"/>
      <c r="C2849" s="15"/>
      <c r="D2849" s="15"/>
      <c r="E2849" s="15"/>
      <c r="F2849" s="12"/>
      <c r="G2849" s="12"/>
      <c r="H2849" s="12"/>
      <c r="I2849"/>
    </row>
    <row r="2850" spans="1:9" ht="12.75">
      <c r="A2850" s="15"/>
      <c r="B2850" s="15"/>
      <c r="C2850" s="15"/>
      <c r="D2850" s="15"/>
      <c r="E2850" s="15"/>
      <c r="F2850" s="12"/>
      <c r="G2850" s="12"/>
      <c r="H2850" s="12"/>
      <c r="I2850"/>
    </row>
    <row r="2851" spans="1:9" ht="12.75">
      <c r="A2851" s="15"/>
      <c r="B2851" s="15"/>
      <c r="C2851" s="15"/>
      <c r="D2851" s="15"/>
      <c r="E2851" s="15"/>
      <c r="F2851" s="12"/>
      <c r="G2851" s="12"/>
      <c r="H2851" s="12"/>
      <c r="I2851"/>
    </row>
    <row r="2852" spans="1:9" ht="12.75">
      <c r="A2852" s="15"/>
      <c r="B2852" s="15"/>
      <c r="C2852" s="15"/>
      <c r="D2852" s="15"/>
      <c r="E2852" s="15"/>
      <c r="F2852" s="12"/>
      <c r="G2852" s="12"/>
      <c r="H2852" s="12"/>
      <c r="I2852"/>
    </row>
    <row r="2853" spans="1:9" ht="12.75">
      <c r="A2853" s="15"/>
      <c r="B2853" s="15"/>
      <c r="C2853" s="15"/>
      <c r="D2853" s="15"/>
      <c r="E2853" s="15"/>
      <c r="F2853" s="12"/>
      <c r="G2853" s="12"/>
      <c r="H2853" s="12"/>
      <c r="I2853"/>
    </row>
    <row r="2854" spans="1:9" ht="12.75">
      <c r="A2854" s="15"/>
      <c r="B2854" s="15"/>
      <c r="C2854" s="15"/>
      <c r="D2854" s="15"/>
      <c r="E2854" s="15"/>
      <c r="F2854" s="12"/>
      <c r="G2854" s="12"/>
      <c r="H2854" s="12"/>
      <c r="I2854"/>
    </row>
    <row r="2855" spans="1:9" ht="12.75">
      <c r="A2855" s="15"/>
      <c r="B2855" s="15"/>
      <c r="C2855" s="15"/>
      <c r="D2855" s="15"/>
      <c r="E2855" s="15"/>
      <c r="F2855" s="12"/>
      <c r="G2855" s="12"/>
      <c r="H2855" s="12"/>
      <c r="I2855"/>
    </row>
    <row r="2856" spans="1:9" ht="12.75">
      <c r="A2856" s="15"/>
      <c r="B2856" s="15"/>
      <c r="C2856" s="15"/>
      <c r="D2856" s="15"/>
      <c r="E2856" s="15"/>
      <c r="F2856" s="12"/>
      <c r="G2856" s="12"/>
      <c r="H2856" s="12"/>
      <c r="I2856"/>
    </row>
    <row r="2857" spans="1:9" ht="12.75">
      <c r="A2857" s="15"/>
      <c r="B2857" s="15"/>
      <c r="C2857" s="15"/>
      <c r="D2857" s="15"/>
      <c r="E2857" s="15"/>
      <c r="F2857" s="12"/>
      <c r="G2857" s="12"/>
      <c r="H2857" s="12"/>
      <c r="I2857"/>
    </row>
    <row r="2858" spans="1:9" ht="12.75">
      <c r="A2858" s="15"/>
      <c r="B2858" s="15"/>
      <c r="C2858" s="15"/>
      <c r="D2858" s="15"/>
      <c r="E2858" s="15"/>
      <c r="F2858" s="12"/>
      <c r="G2858" s="12"/>
      <c r="H2858" s="12"/>
      <c r="I2858"/>
    </row>
    <row r="2859" spans="1:9" ht="12.75">
      <c r="A2859" s="15"/>
      <c r="B2859" s="15"/>
      <c r="C2859" s="15"/>
      <c r="D2859" s="15"/>
      <c r="E2859" s="15"/>
      <c r="F2859" s="12"/>
      <c r="G2859" s="12"/>
      <c r="H2859" s="12"/>
      <c r="I2859"/>
    </row>
    <row r="2860" spans="1:9" ht="12.75">
      <c r="A2860" s="15"/>
      <c r="B2860" s="15"/>
      <c r="C2860" s="15"/>
      <c r="D2860" s="15"/>
      <c r="E2860" s="15"/>
      <c r="F2860" s="12"/>
      <c r="G2860" s="12"/>
      <c r="H2860" s="12"/>
      <c r="I2860"/>
    </row>
    <row r="2861" spans="1:9" ht="12.75">
      <c r="A2861" s="15"/>
      <c r="B2861" s="15"/>
      <c r="C2861" s="15"/>
      <c r="D2861" s="15"/>
      <c r="E2861" s="15"/>
      <c r="F2861" s="12"/>
      <c r="G2861" s="12"/>
      <c r="H2861" s="12"/>
      <c r="I2861"/>
    </row>
    <row r="2862" spans="1:9" ht="12.75">
      <c r="A2862" s="15"/>
      <c r="B2862" s="15"/>
      <c r="C2862" s="15"/>
      <c r="D2862" s="15"/>
      <c r="E2862" s="15"/>
      <c r="F2862" s="12"/>
      <c r="G2862" s="12"/>
      <c r="H2862" s="12"/>
      <c r="I2862"/>
    </row>
    <row r="2863" spans="1:9" ht="12.75">
      <c r="A2863" s="15"/>
      <c r="B2863" s="15"/>
      <c r="C2863" s="15"/>
      <c r="D2863" s="15"/>
      <c r="E2863" s="15"/>
      <c r="F2863" s="12"/>
      <c r="G2863" s="12"/>
      <c r="H2863" s="12"/>
      <c r="I2863"/>
    </row>
    <row r="2864" spans="1:9" ht="12.75">
      <c r="A2864" s="15"/>
      <c r="B2864" s="15"/>
      <c r="C2864" s="15"/>
      <c r="D2864" s="15"/>
      <c r="E2864" s="15"/>
      <c r="F2864" s="12"/>
      <c r="G2864" s="12"/>
      <c r="H2864" s="12"/>
      <c r="I2864"/>
    </row>
    <row r="2865" spans="1:9" ht="12.75">
      <c r="A2865" s="15"/>
      <c r="B2865" s="15"/>
      <c r="C2865" s="15"/>
      <c r="D2865" s="15"/>
      <c r="E2865" s="15"/>
      <c r="F2865" s="12"/>
      <c r="G2865" s="12"/>
      <c r="H2865" s="12"/>
      <c r="I2865"/>
    </row>
    <row r="2866" spans="1:9" ht="12.75">
      <c r="A2866" s="15"/>
      <c r="B2866" s="15"/>
      <c r="C2866" s="15"/>
      <c r="D2866" s="15"/>
      <c r="E2866" s="15"/>
      <c r="F2866" s="12"/>
      <c r="G2866" s="12"/>
      <c r="H2866" s="12"/>
      <c r="I2866"/>
    </row>
    <row r="2867" spans="1:9" ht="12.75">
      <c r="A2867" s="15"/>
      <c r="B2867" s="15"/>
      <c r="C2867" s="15"/>
      <c r="D2867" s="15"/>
      <c r="E2867" s="15"/>
      <c r="F2867" s="12"/>
      <c r="G2867" s="12"/>
      <c r="H2867" s="12"/>
      <c r="I2867"/>
    </row>
    <row r="2868" spans="1:9" ht="12.75">
      <c r="A2868" s="15"/>
      <c r="B2868" s="15"/>
      <c r="C2868" s="15"/>
      <c r="D2868" s="15"/>
      <c r="E2868" s="15"/>
      <c r="F2868" s="12"/>
      <c r="G2868" s="12"/>
      <c r="H2868" s="12"/>
      <c r="I2868"/>
    </row>
    <row r="2869" spans="1:9" ht="12.75">
      <c r="A2869" s="15"/>
      <c r="B2869" s="15"/>
      <c r="C2869" s="15"/>
      <c r="D2869" s="15"/>
      <c r="E2869" s="15"/>
      <c r="F2869" s="12"/>
      <c r="G2869" s="12"/>
      <c r="H2869" s="12"/>
      <c r="I2869"/>
    </row>
    <row r="2870" spans="1:9" ht="12.75">
      <c r="A2870" s="15"/>
      <c r="B2870" s="15"/>
      <c r="C2870" s="15"/>
      <c r="D2870" s="15"/>
      <c r="E2870" s="15"/>
      <c r="F2870" s="12"/>
      <c r="G2870" s="12"/>
      <c r="H2870" s="12"/>
      <c r="I2870"/>
    </row>
    <row r="2871" spans="1:9" ht="12.75">
      <c r="A2871" s="15"/>
      <c r="B2871" s="15"/>
      <c r="C2871" s="15"/>
      <c r="D2871" s="15"/>
      <c r="E2871" s="15"/>
      <c r="F2871" s="12"/>
      <c r="G2871" s="12"/>
      <c r="H2871" s="12"/>
      <c r="I2871"/>
    </row>
    <row r="2872" spans="1:9" ht="12.75">
      <c r="A2872" s="15"/>
      <c r="B2872" s="15"/>
      <c r="C2872" s="15"/>
      <c r="D2872" s="15"/>
      <c r="E2872" s="15"/>
      <c r="F2872" s="12"/>
      <c r="G2872" s="12"/>
      <c r="H2872" s="12"/>
      <c r="I2872"/>
    </row>
    <row r="2873" spans="1:9" ht="12.75">
      <c r="A2873" s="15"/>
      <c r="B2873" s="15"/>
      <c r="C2873" s="15"/>
      <c r="D2873" s="15"/>
      <c r="E2873" s="15"/>
      <c r="F2873" s="12"/>
      <c r="G2873" s="12"/>
      <c r="H2873" s="12"/>
      <c r="I2873"/>
    </row>
    <row r="2874" spans="1:9" ht="12.75">
      <c r="A2874" s="15"/>
      <c r="B2874" s="15"/>
      <c r="C2874" s="15"/>
      <c r="D2874" s="15"/>
      <c r="E2874" s="15"/>
      <c r="F2874" s="12"/>
      <c r="G2874" s="12"/>
      <c r="H2874" s="12"/>
      <c r="I2874"/>
    </row>
    <row r="2875" spans="1:9" ht="12.75">
      <c r="A2875" s="15"/>
      <c r="B2875" s="15"/>
      <c r="C2875" s="15"/>
      <c r="D2875" s="15"/>
      <c r="E2875" s="15"/>
      <c r="F2875" s="12"/>
      <c r="G2875" s="12"/>
      <c r="H2875" s="12"/>
      <c r="I2875"/>
    </row>
    <row r="2876" spans="1:9" ht="12.75">
      <c r="A2876" s="15"/>
      <c r="B2876" s="15"/>
      <c r="C2876" s="15"/>
      <c r="D2876" s="15"/>
      <c r="E2876" s="15"/>
      <c r="F2876" s="12"/>
      <c r="G2876" s="12"/>
      <c r="H2876" s="12"/>
      <c r="I2876"/>
    </row>
    <row r="2877" spans="1:9" ht="12.75">
      <c r="A2877" s="15"/>
      <c r="B2877" s="15"/>
      <c r="C2877" s="15"/>
      <c r="D2877" s="15"/>
      <c r="E2877" s="15"/>
      <c r="F2877" s="12"/>
      <c r="G2877" s="12"/>
      <c r="H2877" s="12"/>
      <c r="I2877"/>
    </row>
    <row r="2878" spans="1:9" ht="12.75">
      <c r="A2878" s="15"/>
      <c r="B2878" s="15"/>
      <c r="C2878" s="15"/>
      <c r="D2878" s="15"/>
      <c r="E2878" s="15"/>
      <c r="F2878" s="12"/>
      <c r="G2878" s="12"/>
      <c r="H2878" s="12"/>
      <c r="I2878"/>
    </row>
    <row r="2879" spans="1:9" ht="12.75">
      <c r="A2879" s="15"/>
      <c r="B2879" s="15"/>
      <c r="C2879" s="15"/>
      <c r="D2879" s="15"/>
      <c r="E2879" s="15"/>
      <c r="F2879" s="12"/>
      <c r="G2879" s="12"/>
      <c r="H2879" s="12"/>
      <c r="I2879"/>
    </row>
    <row r="2880" spans="1:9" ht="12.75">
      <c r="A2880" s="15"/>
      <c r="B2880" s="15"/>
      <c r="C2880" s="15"/>
      <c r="D2880" s="15"/>
      <c r="E2880" s="15"/>
      <c r="F2880" s="12"/>
      <c r="G2880" s="12"/>
      <c r="H2880" s="12"/>
      <c r="I2880"/>
    </row>
    <row r="2881" spans="1:9" ht="12.75">
      <c r="A2881" s="15"/>
      <c r="B2881" s="15"/>
      <c r="C2881" s="15"/>
      <c r="D2881" s="15"/>
      <c r="E2881" s="15"/>
      <c r="F2881" s="12"/>
      <c r="G2881" s="12"/>
      <c r="H2881" s="12"/>
      <c r="I2881"/>
    </row>
    <row r="2882" spans="1:9" ht="12.75">
      <c r="A2882" s="15"/>
      <c r="B2882" s="15"/>
      <c r="C2882" s="15"/>
      <c r="D2882" s="15"/>
      <c r="E2882" s="15"/>
      <c r="F2882" s="12"/>
      <c r="G2882" s="12"/>
      <c r="H2882" s="12"/>
      <c r="I2882"/>
    </row>
    <row r="2883" spans="1:9" ht="12.75">
      <c r="A2883" s="15"/>
      <c r="B2883" s="15"/>
      <c r="C2883" s="15"/>
      <c r="D2883" s="15"/>
      <c r="E2883" s="15"/>
      <c r="F2883" s="12"/>
      <c r="G2883" s="12"/>
      <c r="H2883" s="12"/>
      <c r="I2883"/>
    </row>
    <row r="2884" spans="1:9" ht="12.75">
      <c r="A2884" s="15"/>
      <c r="B2884" s="15"/>
      <c r="C2884" s="15"/>
      <c r="D2884" s="15"/>
      <c r="E2884" s="15"/>
      <c r="F2884" s="12"/>
      <c r="G2884" s="12"/>
      <c r="H2884" s="12"/>
      <c r="I2884"/>
    </row>
    <row r="2885" spans="1:9" ht="12.75">
      <c r="A2885" s="15"/>
      <c r="B2885" s="15"/>
      <c r="C2885" s="15"/>
      <c r="D2885" s="15"/>
      <c r="E2885" s="15"/>
      <c r="F2885" s="12"/>
      <c r="G2885" s="12"/>
      <c r="H2885" s="12"/>
      <c r="I2885"/>
    </row>
    <row r="2886" spans="1:9" ht="12.75">
      <c r="A2886" s="15"/>
      <c r="B2886" s="15"/>
      <c r="C2886" s="15"/>
      <c r="D2886" s="15"/>
      <c r="E2886" s="15"/>
      <c r="F2886" s="12"/>
      <c r="G2886" s="12"/>
      <c r="H2886" s="12"/>
      <c r="I2886"/>
    </row>
    <row r="2887" spans="1:9" ht="12.75">
      <c r="A2887" s="15"/>
      <c r="B2887" s="15"/>
      <c r="C2887" s="15"/>
      <c r="D2887" s="15"/>
      <c r="E2887" s="15"/>
      <c r="F2887" s="12"/>
      <c r="G2887" s="12"/>
      <c r="H2887" s="12"/>
      <c r="I2887"/>
    </row>
    <row r="2888" spans="1:9" ht="12.75">
      <c r="A2888" s="15"/>
      <c r="B2888" s="15"/>
      <c r="C2888" s="15"/>
      <c r="D2888" s="15"/>
      <c r="E2888" s="15"/>
      <c r="F2888" s="12"/>
      <c r="G2888" s="12"/>
      <c r="H2888" s="12"/>
      <c r="I2888"/>
    </row>
    <row r="2889" spans="1:9" ht="12.75">
      <c r="A2889" s="15"/>
      <c r="B2889" s="15"/>
      <c r="C2889" s="15"/>
      <c r="D2889" s="15"/>
      <c r="E2889" s="15"/>
      <c r="F2889" s="12"/>
      <c r="G2889" s="12"/>
      <c r="H2889" s="12"/>
      <c r="I2889"/>
    </row>
    <row r="2890" spans="1:9" ht="12.75">
      <c r="A2890" s="15"/>
      <c r="B2890" s="15"/>
      <c r="C2890" s="15"/>
      <c r="D2890" s="15"/>
      <c r="E2890" s="15"/>
      <c r="F2890" s="12"/>
      <c r="G2890" s="12"/>
      <c r="H2890" s="12"/>
      <c r="I2890"/>
    </row>
    <row r="2891" spans="1:9" ht="12.75">
      <c r="A2891" s="15"/>
      <c r="B2891" s="15"/>
      <c r="C2891" s="15"/>
      <c r="D2891" s="15"/>
      <c r="E2891" s="15"/>
      <c r="F2891" s="12"/>
      <c r="G2891" s="12"/>
      <c r="H2891" s="12"/>
      <c r="I2891"/>
    </row>
    <row r="2892" spans="1:9" ht="12.75">
      <c r="A2892" s="15"/>
      <c r="B2892" s="15"/>
      <c r="C2892" s="15"/>
      <c r="D2892" s="15"/>
      <c r="E2892" s="15"/>
      <c r="F2892" s="12"/>
      <c r="G2892" s="12"/>
      <c r="H2892" s="12"/>
      <c r="I2892"/>
    </row>
    <row r="2893" spans="1:9" ht="12.75">
      <c r="A2893" s="15"/>
      <c r="B2893" s="15"/>
      <c r="C2893" s="15"/>
      <c r="D2893" s="15"/>
      <c r="E2893" s="15"/>
      <c r="F2893" s="12"/>
      <c r="G2893" s="12"/>
      <c r="H2893" s="12"/>
      <c r="I2893"/>
    </row>
    <row r="2894" spans="1:9" ht="12.75">
      <c r="A2894" s="15"/>
      <c r="B2894" s="15"/>
      <c r="C2894" s="15"/>
      <c r="D2894" s="15"/>
      <c r="E2894" s="15"/>
      <c r="F2894" s="12"/>
      <c r="G2894" s="12"/>
      <c r="H2894" s="12"/>
      <c r="I2894"/>
    </row>
    <row r="2895" spans="1:9" ht="12.75">
      <c r="A2895" s="15"/>
      <c r="B2895" s="15"/>
      <c r="C2895" s="15"/>
      <c r="D2895" s="15"/>
      <c r="E2895" s="15"/>
      <c r="F2895" s="12"/>
      <c r="G2895" s="12"/>
      <c r="H2895" s="12"/>
      <c r="I2895"/>
    </row>
    <row r="2896" spans="1:9" ht="12.75">
      <c r="A2896" s="15"/>
      <c r="B2896" s="15"/>
      <c r="C2896" s="15"/>
      <c r="D2896" s="15"/>
      <c r="E2896" s="15"/>
      <c r="F2896" s="12"/>
      <c r="G2896" s="12"/>
      <c r="H2896" s="12"/>
      <c r="I2896"/>
    </row>
    <row r="2897" spans="1:9" ht="12.75">
      <c r="A2897" s="15"/>
      <c r="B2897" s="15"/>
      <c r="C2897" s="15"/>
      <c r="D2897" s="15"/>
      <c r="E2897" s="15"/>
      <c r="F2897" s="12"/>
      <c r="G2897" s="12"/>
      <c r="H2897" s="12"/>
      <c r="I2897"/>
    </row>
    <row r="2898" spans="1:9" ht="12.75">
      <c r="A2898" s="15"/>
      <c r="B2898" s="15"/>
      <c r="C2898" s="15"/>
      <c r="D2898" s="15"/>
      <c r="E2898" s="15"/>
      <c r="F2898" s="12"/>
      <c r="G2898" s="12"/>
      <c r="H2898" s="12"/>
      <c r="I2898"/>
    </row>
    <row r="2899" spans="1:9" ht="12.75">
      <c r="A2899" s="15"/>
      <c r="B2899" s="15"/>
      <c r="C2899" s="15"/>
      <c r="D2899" s="15"/>
      <c r="E2899" s="15"/>
      <c r="F2899" s="12"/>
      <c r="G2899" s="12"/>
      <c r="H2899" s="12"/>
      <c r="I2899"/>
    </row>
    <row r="2900" spans="1:9" ht="12.75">
      <c r="A2900" s="15"/>
      <c r="B2900" s="15"/>
      <c r="C2900" s="15"/>
      <c r="D2900" s="15"/>
      <c r="E2900" s="15"/>
      <c r="F2900" s="12"/>
      <c r="G2900" s="12"/>
      <c r="H2900" s="12"/>
      <c r="I2900"/>
    </row>
    <row r="2901" spans="1:9" ht="12.75">
      <c r="A2901" s="15"/>
      <c r="B2901" s="15"/>
      <c r="C2901" s="15"/>
      <c r="D2901" s="15"/>
      <c r="E2901" s="15"/>
      <c r="F2901" s="12"/>
      <c r="G2901" s="12"/>
      <c r="H2901" s="12"/>
      <c r="I2901"/>
    </row>
    <row r="2902" spans="1:9" ht="12.75">
      <c r="A2902" s="15"/>
      <c r="B2902" s="15"/>
      <c r="C2902" s="15"/>
      <c r="D2902" s="15"/>
      <c r="E2902" s="15"/>
      <c r="F2902" s="12"/>
      <c r="G2902" s="12"/>
      <c r="H2902" s="12"/>
      <c r="I2902"/>
    </row>
    <row r="2903" spans="1:9" ht="12.75">
      <c r="A2903" s="15"/>
      <c r="B2903" s="15"/>
      <c r="C2903" s="15"/>
      <c r="D2903" s="15"/>
      <c r="E2903" s="15"/>
      <c r="F2903" s="12"/>
      <c r="G2903" s="12"/>
      <c r="H2903" s="12"/>
      <c r="I2903"/>
    </row>
    <row r="2904" spans="1:9" ht="12.75">
      <c r="A2904" s="15"/>
      <c r="B2904" s="15"/>
      <c r="C2904" s="15"/>
      <c r="D2904" s="15"/>
      <c r="E2904" s="15"/>
      <c r="F2904" s="12"/>
      <c r="G2904" s="12"/>
      <c r="H2904" s="12"/>
      <c r="I2904"/>
    </row>
    <row r="2905" spans="1:9" ht="12.75">
      <c r="A2905" s="15"/>
      <c r="B2905" s="15"/>
      <c r="C2905" s="15"/>
      <c r="D2905" s="15"/>
      <c r="E2905" s="15"/>
      <c r="F2905" s="12"/>
      <c r="G2905" s="12"/>
      <c r="H2905" s="12"/>
      <c r="I2905"/>
    </row>
    <row r="2906" spans="1:9" ht="12.75">
      <c r="A2906" s="15"/>
      <c r="B2906" s="15"/>
      <c r="C2906" s="15"/>
      <c r="D2906" s="15"/>
      <c r="E2906" s="15"/>
      <c r="F2906" s="12"/>
      <c r="G2906" s="12"/>
      <c r="H2906" s="12"/>
      <c r="I2906"/>
    </row>
    <row r="2907" spans="1:9" ht="12.75">
      <c r="A2907" s="15"/>
      <c r="B2907" s="15"/>
      <c r="C2907" s="15"/>
      <c r="D2907" s="15"/>
      <c r="E2907" s="15"/>
      <c r="F2907" s="12"/>
      <c r="G2907" s="12"/>
      <c r="H2907" s="12"/>
      <c r="I2907"/>
    </row>
    <row r="2908" spans="1:9" ht="12.75">
      <c r="A2908" s="15"/>
      <c r="B2908" s="15"/>
      <c r="C2908" s="15"/>
      <c r="D2908" s="15"/>
      <c r="E2908" s="15"/>
      <c r="F2908" s="12"/>
      <c r="G2908" s="12"/>
      <c r="H2908" s="12"/>
      <c r="I2908"/>
    </row>
    <row r="2909" spans="1:9" ht="12.75">
      <c r="A2909" s="15"/>
      <c r="B2909" s="15"/>
      <c r="C2909" s="15"/>
      <c r="D2909" s="15"/>
      <c r="E2909" s="15"/>
      <c r="F2909" s="12"/>
      <c r="G2909" s="12"/>
      <c r="H2909" s="12"/>
      <c r="I2909"/>
    </row>
    <row r="2910" spans="1:9" ht="12.75">
      <c r="A2910" s="15"/>
      <c r="B2910" s="15"/>
      <c r="C2910" s="15"/>
      <c r="D2910" s="15"/>
      <c r="E2910" s="15"/>
      <c r="F2910" s="12"/>
      <c r="G2910" s="12"/>
      <c r="H2910" s="12"/>
      <c r="I2910"/>
    </row>
    <row r="2911" spans="1:9" ht="12.75">
      <c r="A2911" s="15"/>
      <c r="B2911" s="15"/>
      <c r="C2911" s="15"/>
      <c r="D2911" s="15"/>
      <c r="E2911" s="15"/>
      <c r="F2911" s="12"/>
      <c r="G2911" s="12"/>
      <c r="H2911" s="12"/>
      <c r="I2911"/>
    </row>
    <row r="2912" spans="1:9" ht="12.75">
      <c r="A2912" s="15"/>
      <c r="B2912" s="15"/>
      <c r="C2912" s="15"/>
      <c r="D2912" s="15"/>
      <c r="E2912" s="15"/>
      <c r="F2912" s="12"/>
      <c r="G2912" s="12"/>
      <c r="H2912" s="12"/>
      <c r="I2912"/>
    </row>
    <row r="2913" spans="1:9" ht="12.75">
      <c r="A2913" s="15"/>
      <c r="B2913" s="15"/>
      <c r="C2913" s="15"/>
      <c r="D2913" s="15"/>
      <c r="E2913" s="15"/>
      <c r="F2913" s="12"/>
      <c r="G2913" s="12"/>
      <c r="H2913" s="12"/>
      <c r="I2913"/>
    </row>
    <row r="2914" spans="1:9" ht="12.75">
      <c r="A2914" s="15"/>
      <c r="B2914" s="15"/>
      <c r="C2914" s="15"/>
      <c r="D2914" s="15"/>
      <c r="E2914" s="15"/>
      <c r="F2914" s="12"/>
      <c r="G2914" s="12"/>
      <c r="H2914" s="12"/>
      <c r="I2914"/>
    </row>
    <row r="2915" spans="1:9" ht="12.75">
      <c r="A2915" s="15"/>
      <c r="B2915" s="15"/>
      <c r="C2915" s="15"/>
      <c r="D2915" s="15"/>
      <c r="E2915" s="15"/>
      <c r="F2915" s="12"/>
      <c r="G2915" s="12"/>
      <c r="H2915" s="12"/>
      <c r="I2915"/>
    </row>
    <row r="2916" spans="1:9" ht="12.75">
      <c r="A2916" s="15"/>
      <c r="B2916" s="15"/>
      <c r="C2916" s="15"/>
      <c r="D2916" s="15"/>
      <c r="E2916" s="15"/>
      <c r="F2916" s="12"/>
      <c r="G2916" s="12"/>
      <c r="H2916" s="12"/>
      <c r="I2916"/>
    </row>
    <row r="2917" spans="1:9" ht="12.75">
      <c r="A2917" s="15"/>
      <c r="B2917" s="15"/>
      <c r="C2917" s="15"/>
      <c r="D2917" s="15"/>
      <c r="E2917" s="15"/>
      <c r="F2917" s="12"/>
      <c r="G2917" s="12"/>
      <c r="H2917" s="12"/>
      <c r="I2917"/>
    </row>
    <row r="2918" spans="1:9" ht="12.75">
      <c r="A2918" s="15"/>
      <c r="B2918" s="15"/>
      <c r="C2918" s="15"/>
      <c r="D2918" s="15"/>
      <c r="E2918" s="15"/>
      <c r="F2918" s="12"/>
      <c r="G2918" s="12"/>
      <c r="H2918" s="12"/>
      <c r="I2918"/>
    </row>
    <row r="2919" spans="1:9" ht="12.75">
      <c r="A2919" s="15"/>
      <c r="B2919" s="15"/>
      <c r="C2919" s="15"/>
      <c r="D2919" s="15"/>
      <c r="E2919" s="15"/>
      <c r="F2919" s="12"/>
      <c r="G2919" s="12"/>
      <c r="H2919" s="12"/>
      <c r="I2919"/>
    </row>
    <row r="2920" spans="1:9" ht="12.75">
      <c r="A2920" s="15"/>
      <c r="B2920" s="15"/>
      <c r="C2920" s="15"/>
      <c r="D2920" s="15"/>
      <c r="E2920" s="15"/>
      <c r="F2920" s="12"/>
      <c r="G2920" s="12"/>
      <c r="H2920" s="12"/>
      <c r="I2920"/>
    </row>
    <row r="2921" spans="1:9" ht="12.75">
      <c r="A2921" s="15"/>
      <c r="B2921" s="15"/>
      <c r="C2921" s="15"/>
      <c r="D2921" s="15"/>
      <c r="E2921" s="15"/>
      <c r="F2921" s="12"/>
      <c r="G2921" s="12"/>
      <c r="H2921" s="12"/>
      <c r="I2921"/>
    </row>
    <row r="2922" spans="1:9" ht="12.75">
      <c r="A2922" s="15"/>
      <c r="B2922" s="15"/>
      <c r="C2922" s="15"/>
      <c r="D2922" s="15"/>
      <c r="E2922" s="15"/>
      <c r="F2922" s="12"/>
      <c r="G2922" s="12"/>
      <c r="H2922" s="12"/>
      <c r="I2922"/>
    </row>
    <row r="2923" spans="1:9" ht="12.75">
      <c r="A2923" s="15"/>
      <c r="B2923" s="15"/>
      <c r="C2923" s="15"/>
      <c r="D2923" s="15"/>
      <c r="E2923" s="15"/>
      <c r="F2923" s="12"/>
      <c r="G2923" s="12"/>
      <c r="H2923" s="12"/>
      <c r="I2923"/>
    </row>
    <row r="2924" spans="1:9" ht="12.75">
      <c r="A2924" s="15"/>
      <c r="B2924" s="15"/>
      <c r="C2924" s="15"/>
      <c r="D2924" s="15"/>
      <c r="E2924" s="15"/>
      <c r="F2924" s="12"/>
      <c r="G2924" s="12"/>
      <c r="H2924" s="12"/>
      <c r="I2924"/>
    </row>
    <row r="2925" spans="1:9" ht="12.75">
      <c r="A2925" s="15"/>
      <c r="B2925" s="15"/>
      <c r="C2925" s="15"/>
      <c r="D2925" s="15"/>
      <c r="E2925" s="15"/>
      <c r="F2925" s="12"/>
      <c r="G2925" s="12"/>
      <c r="H2925" s="12"/>
      <c r="I2925"/>
    </row>
    <row r="2926" spans="1:9" ht="12.75">
      <c r="A2926" s="15"/>
      <c r="B2926" s="15"/>
      <c r="C2926" s="15"/>
      <c r="D2926" s="15"/>
      <c r="E2926" s="15"/>
      <c r="F2926" s="12"/>
      <c r="G2926" s="12"/>
      <c r="H2926" s="12"/>
      <c r="I2926"/>
    </row>
    <row r="2927" spans="1:9" ht="12.75">
      <c r="A2927" s="15"/>
      <c r="B2927" s="15"/>
      <c r="C2927" s="15"/>
      <c r="D2927" s="15"/>
      <c r="E2927" s="15"/>
      <c r="F2927" s="12"/>
      <c r="G2927" s="12"/>
      <c r="H2927" s="12"/>
      <c r="I2927"/>
    </row>
    <row r="2928" spans="1:9" ht="12.75">
      <c r="A2928" s="15"/>
      <c r="B2928" s="15"/>
      <c r="C2928" s="15"/>
      <c r="D2928" s="15"/>
      <c r="E2928" s="15"/>
      <c r="F2928" s="12"/>
      <c r="G2928" s="12"/>
      <c r="H2928" s="12"/>
      <c r="I2928"/>
    </row>
    <row r="2929" spans="1:9" ht="12.75">
      <c r="A2929" s="15"/>
      <c r="B2929" s="15"/>
      <c r="C2929" s="15"/>
      <c r="D2929" s="15"/>
      <c r="E2929" s="15"/>
      <c r="F2929" s="12"/>
      <c r="G2929" s="12"/>
      <c r="H2929" s="12"/>
      <c r="I2929"/>
    </row>
    <row r="2930" spans="1:9" ht="12.75">
      <c r="A2930" s="15"/>
      <c r="B2930" s="15"/>
      <c r="C2930" s="15"/>
      <c r="D2930" s="15"/>
      <c r="E2930" s="15"/>
      <c r="F2930" s="12"/>
      <c r="G2930" s="12"/>
      <c r="H2930" s="12"/>
      <c r="I2930"/>
    </row>
    <row r="2931" spans="1:9" ht="12.75">
      <c r="A2931" s="15"/>
      <c r="B2931" s="15"/>
      <c r="C2931" s="15"/>
      <c r="D2931" s="15"/>
      <c r="E2931" s="15"/>
      <c r="F2931" s="12"/>
      <c r="G2931" s="12"/>
      <c r="H2931" s="12"/>
      <c r="I2931"/>
    </row>
    <row r="2932" spans="1:9" ht="12.75">
      <c r="A2932" s="15"/>
      <c r="B2932" s="15"/>
      <c r="C2932" s="15"/>
      <c r="D2932" s="15"/>
      <c r="E2932" s="15"/>
      <c r="F2932" s="12"/>
      <c r="G2932" s="12"/>
      <c r="H2932" s="12"/>
      <c r="I2932"/>
    </row>
    <row r="2933" spans="1:9" ht="12.75">
      <c r="A2933" s="15"/>
      <c r="B2933" s="15"/>
      <c r="C2933" s="15"/>
      <c r="D2933" s="15"/>
      <c r="E2933" s="15"/>
      <c r="F2933" s="12"/>
      <c r="G2933" s="12"/>
      <c r="H2933" s="12"/>
      <c r="I2933"/>
    </row>
    <row r="2934" spans="1:9" ht="12.75">
      <c r="A2934" s="15"/>
      <c r="B2934" s="15"/>
      <c r="C2934" s="15"/>
      <c r="D2934" s="15"/>
      <c r="E2934" s="15"/>
      <c r="F2934" s="12"/>
      <c r="G2934" s="12"/>
      <c r="H2934" s="12"/>
      <c r="I2934"/>
    </row>
    <row r="2935" spans="1:9" ht="12.75">
      <c r="A2935" s="15"/>
      <c r="B2935" s="15"/>
      <c r="C2935" s="15"/>
      <c r="D2935" s="15"/>
      <c r="E2935" s="15"/>
      <c r="F2935" s="12"/>
      <c r="G2935" s="12"/>
      <c r="H2935" s="12"/>
      <c r="I2935"/>
    </row>
    <row r="2936" spans="1:9" ht="12.75">
      <c r="A2936" s="15"/>
      <c r="B2936" s="15"/>
      <c r="C2936" s="15"/>
      <c r="D2936" s="15"/>
      <c r="E2936" s="15"/>
      <c r="F2936" s="12"/>
      <c r="G2936" s="12"/>
      <c r="H2936" s="12"/>
      <c r="I2936"/>
    </row>
    <row r="2937" spans="1:9" ht="12.75">
      <c r="A2937" s="15"/>
      <c r="B2937" s="15"/>
      <c r="C2937" s="15"/>
      <c r="D2937" s="15"/>
      <c r="E2937" s="15"/>
      <c r="F2937" s="12"/>
      <c r="G2937" s="12"/>
      <c r="H2937" s="12"/>
      <c r="I2937"/>
    </row>
    <row r="2938" spans="1:9" ht="12.75">
      <c r="A2938" s="15"/>
      <c r="B2938" s="15"/>
      <c r="C2938" s="15"/>
      <c r="D2938" s="15"/>
      <c r="E2938" s="15"/>
      <c r="F2938" s="12"/>
      <c r="G2938" s="12"/>
      <c r="H2938" s="12"/>
      <c r="I2938"/>
    </row>
    <row r="2939" spans="1:9" ht="12.75">
      <c r="A2939" s="15"/>
      <c r="B2939" s="15"/>
      <c r="C2939" s="15"/>
      <c r="D2939" s="15"/>
      <c r="E2939" s="15"/>
      <c r="F2939" s="12"/>
      <c r="G2939" s="12"/>
      <c r="H2939" s="12"/>
      <c r="I2939"/>
    </row>
    <row r="2940" spans="1:9" ht="12.75">
      <c r="A2940" s="15"/>
      <c r="B2940" s="15"/>
      <c r="C2940" s="15"/>
      <c r="D2940" s="15"/>
      <c r="E2940" s="15"/>
      <c r="F2940" s="12"/>
      <c r="G2940" s="12"/>
      <c r="H2940" s="12"/>
      <c r="I2940"/>
    </row>
    <row r="2941" spans="1:9" ht="12.75">
      <c r="A2941" s="15"/>
      <c r="B2941" s="15"/>
      <c r="C2941" s="15"/>
      <c r="D2941" s="15"/>
      <c r="E2941" s="15"/>
      <c r="F2941" s="12"/>
      <c r="G2941" s="12"/>
      <c r="H2941" s="12"/>
      <c r="I2941"/>
    </row>
    <row r="2942" spans="1:9" ht="12.75">
      <c r="A2942" s="15"/>
      <c r="B2942" s="15"/>
      <c r="C2942" s="15"/>
      <c r="D2942" s="15"/>
      <c r="E2942" s="15"/>
      <c r="F2942" s="12"/>
      <c r="G2942" s="12"/>
      <c r="H2942" s="12"/>
      <c r="I2942"/>
    </row>
    <row r="2943" spans="1:9" ht="12.75">
      <c r="A2943" s="15"/>
      <c r="B2943" s="15"/>
      <c r="C2943" s="15"/>
      <c r="D2943" s="15"/>
      <c r="E2943" s="15"/>
      <c r="F2943" s="12"/>
      <c r="G2943" s="12"/>
      <c r="H2943" s="12"/>
      <c r="I2943"/>
    </row>
    <row r="2944" spans="1:9" ht="12.75">
      <c r="A2944" s="15"/>
      <c r="B2944" s="15"/>
      <c r="C2944" s="15"/>
      <c r="D2944" s="15"/>
      <c r="E2944" s="15"/>
      <c r="F2944" s="12"/>
      <c r="G2944" s="12"/>
      <c r="H2944" s="12"/>
      <c r="I2944"/>
    </row>
    <row r="2945" spans="1:9" ht="12.75">
      <c r="A2945" s="15"/>
      <c r="B2945" s="15"/>
      <c r="C2945" s="15"/>
      <c r="D2945" s="15"/>
      <c r="E2945" s="15"/>
      <c r="F2945" s="12"/>
      <c r="G2945" s="12"/>
      <c r="H2945" s="12"/>
      <c r="I2945"/>
    </row>
    <row r="2946" spans="1:9" ht="12.75">
      <c r="A2946" s="15"/>
      <c r="B2946" s="15"/>
      <c r="C2946" s="15"/>
      <c r="D2946" s="15"/>
      <c r="E2946" s="15"/>
      <c r="F2946" s="12"/>
      <c r="G2946" s="12"/>
      <c r="H2946" s="12"/>
      <c r="I2946"/>
    </row>
    <row r="2947" spans="1:9" ht="12.75">
      <c r="A2947" s="15"/>
      <c r="B2947" s="15"/>
      <c r="C2947" s="15"/>
      <c r="D2947" s="15"/>
      <c r="E2947" s="15"/>
      <c r="F2947" s="12"/>
      <c r="G2947" s="12"/>
      <c r="H2947" s="12"/>
      <c r="I2947"/>
    </row>
    <row r="2948" spans="1:9" ht="12.75">
      <c r="A2948" s="15"/>
      <c r="B2948" s="15"/>
      <c r="C2948" s="15"/>
      <c r="D2948" s="15"/>
      <c r="E2948" s="15"/>
      <c r="F2948" s="12"/>
      <c r="G2948" s="12"/>
      <c r="H2948" s="12"/>
      <c r="I2948"/>
    </row>
    <row r="2949" spans="1:9" ht="12.75">
      <c r="A2949" s="15"/>
      <c r="B2949" s="15"/>
      <c r="C2949" s="15"/>
      <c r="D2949" s="15"/>
      <c r="E2949" s="15"/>
      <c r="F2949" s="12"/>
      <c r="G2949" s="12"/>
      <c r="H2949" s="12"/>
      <c r="I2949"/>
    </row>
    <row r="2950" spans="1:9" ht="12.75">
      <c r="A2950" s="15"/>
      <c r="B2950" s="15"/>
      <c r="C2950" s="15"/>
      <c r="D2950" s="15"/>
      <c r="E2950" s="15"/>
      <c r="F2950" s="12"/>
      <c r="G2950" s="12"/>
      <c r="H2950" s="12"/>
      <c r="I2950"/>
    </row>
    <row r="2951" spans="1:9" ht="12.75">
      <c r="A2951" s="15"/>
      <c r="B2951" s="15"/>
      <c r="C2951" s="15"/>
      <c r="D2951" s="15"/>
      <c r="E2951" s="15"/>
      <c r="F2951" s="12"/>
      <c r="G2951" s="12"/>
      <c r="H2951" s="12"/>
      <c r="I2951"/>
    </row>
    <row r="2952" spans="1:9" ht="12.75">
      <c r="A2952" s="15"/>
      <c r="B2952" s="15"/>
      <c r="C2952" s="15"/>
      <c r="D2952" s="15"/>
      <c r="E2952" s="15"/>
      <c r="F2952" s="12"/>
      <c r="G2952" s="12"/>
      <c r="H2952" s="12"/>
      <c r="I2952"/>
    </row>
    <row r="2953" spans="1:9" ht="12.75">
      <c r="A2953" s="15"/>
      <c r="B2953" s="15"/>
      <c r="C2953" s="15"/>
      <c r="D2953" s="15"/>
      <c r="E2953" s="15"/>
      <c r="F2953" s="12"/>
      <c r="G2953" s="12"/>
      <c r="H2953" s="12"/>
      <c r="I2953"/>
    </row>
    <row r="2954" spans="1:9" ht="12.75">
      <c r="A2954" s="15"/>
      <c r="B2954" s="15"/>
      <c r="C2954" s="15"/>
      <c r="D2954" s="15"/>
      <c r="E2954" s="15"/>
      <c r="F2954" s="12"/>
      <c r="G2954" s="12"/>
      <c r="H2954" s="12"/>
      <c r="I2954"/>
    </row>
    <row r="2955" spans="1:9" ht="12.75">
      <c r="A2955" s="15"/>
      <c r="B2955" s="15"/>
      <c r="C2955" s="15"/>
      <c r="D2955" s="15"/>
      <c r="E2955" s="15"/>
      <c r="F2955" s="12"/>
      <c r="G2955" s="12"/>
      <c r="H2955" s="12"/>
      <c r="I2955"/>
    </row>
    <row r="2956" spans="1:9" ht="12.75">
      <c r="A2956" s="15"/>
      <c r="B2956" s="15"/>
      <c r="C2956" s="15"/>
      <c r="D2956" s="15"/>
      <c r="E2956" s="15"/>
      <c r="F2956" s="12"/>
      <c r="G2956" s="12"/>
      <c r="H2956" s="12"/>
      <c r="I2956"/>
    </row>
    <row r="2957" spans="1:9" ht="12.75">
      <c r="A2957" s="15"/>
      <c r="B2957" s="15"/>
      <c r="C2957" s="15"/>
      <c r="D2957" s="15"/>
      <c r="E2957" s="15"/>
      <c r="F2957" s="12"/>
      <c r="G2957" s="12"/>
      <c r="H2957" s="12"/>
      <c r="I2957"/>
    </row>
    <row r="2958" spans="1:9" ht="12.75">
      <c r="A2958" s="15"/>
      <c r="B2958" s="15"/>
      <c r="C2958" s="15"/>
      <c r="D2958" s="15"/>
      <c r="E2958" s="15"/>
      <c r="F2958" s="12"/>
      <c r="G2958" s="12"/>
      <c r="H2958" s="12"/>
      <c r="I2958"/>
    </row>
  </sheetData>
  <mergeCells count="9">
    <mergeCell ref="A766:E766"/>
    <mergeCell ref="F1:I1"/>
    <mergeCell ref="A1:E1"/>
    <mergeCell ref="A2:A4"/>
    <mergeCell ref="B2:B4"/>
    <mergeCell ref="C2:C4"/>
    <mergeCell ref="D2:D4"/>
    <mergeCell ref="E2:E4"/>
    <mergeCell ref="I2:I4"/>
  </mergeCells>
  <printOptions gridLines="1" horizontalCentered="1"/>
  <pageMargins left="0.7480314960629921" right="0.44" top="0.984251968503937" bottom="0.984251968503937" header="0.5118110236220472" footer="0.5118110236220472"/>
  <pageSetup firstPageNumber="8" useFirstPageNumber="1" horizontalDpi="300" verticalDpi="300" orientation="portrait" paperSize="9" r:id="rId1"/>
  <headerFooter alignWithMargins="0">
    <oddHeader>&amp;C&amp;"Arial CE,tučné"&amp;12PŘEHLED HOSPODAŘENÍ ZA &amp;UROK  2001&amp;U - BĚŽNÉ VÝDAJE</oddHeader>
    <oddFooter>&amp;C&amp;P
&amp;RBěžné výdaje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224"/>
  <sheetViews>
    <sheetView workbookViewId="0" topLeftCell="A1">
      <selection activeCell="E5" sqref="E5"/>
    </sheetView>
  </sheetViews>
  <sheetFormatPr defaultColWidth="9.00390625" defaultRowHeight="12.75"/>
  <cols>
    <col min="1" max="1" width="4.375" style="39" customWidth="1"/>
    <col min="2" max="2" width="4.00390625" style="15" customWidth="1"/>
    <col min="3" max="3" width="4.625" style="15" customWidth="1"/>
    <col min="4" max="4" width="4.375" style="35" customWidth="1"/>
    <col min="5" max="5" width="35.00390625" style="0" customWidth="1"/>
    <col min="6" max="6" width="10.125" style="1" customWidth="1"/>
    <col min="7" max="8" width="10.125" style="13" customWidth="1"/>
    <col min="9" max="9" width="6.75390625" style="1" customWidth="1"/>
    <col min="10" max="13" width="3.625" style="0" customWidth="1"/>
    <col min="14" max="14" width="17.375" style="13" customWidth="1"/>
  </cols>
  <sheetData>
    <row r="1" spans="1:42" s="7" customFormat="1" ht="12.75" customHeight="1">
      <c r="A1" s="842" t="s">
        <v>95</v>
      </c>
      <c r="B1" s="843"/>
      <c r="C1" s="843"/>
      <c r="D1" s="843"/>
      <c r="E1" s="844"/>
      <c r="F1" s="839" t="s">
        <v>1645</v>
      </c>
      <c r="G1" s="840"/>
      <c r="H1" s="840"/>
      <c r="I1" s="841"/>
      <c r="J1"/>
      <c r="K1"/>
      <c r="L1"/>
      <c r="M1"/>
      <c r="N1" s="13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42" s="1" customFormat="1" ht="59.25" customHeight="1">
      <c r="A2" s="811" t="s">
        <v>96</v>
      </c>
      <c r="B2" s="834" t="s">
        <v>1599</v>
      </c>
      <c r="C2" s="811" t="s">
        <v>97</v>
      </c>
      <c r="D2" s="820" t="s">
        <v>98</v>
      </c>
      <c r="E2" s="823" t="s">
        <v>1600</v>
      </c>
      <c r="F2" s="465" t="s">
        <v>638</v>
      </c>
      <c r="G2" s="451" t="s">
        <v>639</v>
      </c>
      <c r="H2" s="466" t="s">
        <v>201</v>
      </c>
      <c r="I2" s="837" t="s">
        <v>1644</v>
      </c>
      <c r="J2"/>
      <c r="K2"/>
      <c r="L2"/>
      <c r="M2"/>
      <c r="N2" s="1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s="1" customFormat="1" ht="3" customHeight="1">
      <c r="A3" s="812"/>
      <c r="B3" s="835"/>
      <c r="C3" s="812"/>
      <c r="D3" s="821"/>
      <c r="E3" s="824"/>
      <c r="F3" s="34"/>
      <c r="G3" s="455"/>
      <c r="H3" s="467"/>
      <c r="I3" s="837"/>
      <c r="J3"/>
      <c r="K3"/>
      <c r="L3"/>
      <c r="M3"/>
      <c r="N3" s="1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1" customFormat="1" ht="6.75" customHeight="1">
      <c r="A4" s="813"/>
      <c r="B4" s="836"/>
      <c r="C4" s="813"/>
      <c r="D4" s="822"/>
      <c r="E4" s="825"/>
      <c r="F4" s="461" t="s">
        <v>99</v>
      </c>
      <c r="G4" s="453" t="s">
        <v>99</v>
      </c>
      <c r="H4" s="468" t="s">
        <v>99</v>
      </c>
      <c r="I4" s="838"/>
      <c r="J4"/>
      <c r="K4"/>
      <c r="L4"/>
      <c r="M4"/>
      <c r="N4" s="1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s="1" customFormat="1" ht="11.25" customHeight="1">
      <c r="A5" s="10">
        <v>6001</v>
      </c>
      <c r="B5" s="18">
        <v>100</v>
      </c>
      <c r="C5" s="10">
        <v>6122</v>
      </c>
      <c r="D5" s="389">
        <v>5311</v>
      </c>
      <c r="E5" s="1" t="s">
        <v>70</v>
      </c>
      <c r="F5" s="14">
        <v>150</v>
      </c>
      <c r="G5" s="13">
        <v>150</v>
      </c>
      <c r="H5" s="13">
        <v>150</v>
      </c>
      <c r="I5" s="119">
        <f aca="true" t="shared" si="0" ref="I5:I68">(H5/G5)*100</f>
        <v>100</v>
      </c>
      <c r="J5"/>
      <c r="K5"/>
      <c r="L5"/>
      <c r="M5"/>
      <c r="N5" s="1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s="24" customFormat="1" ht="11.25" customHeight="1">
      <c r="A6" s="10">
        <v>6002</v>
      </c>
      <c r="B6" s="18">
        <v>100</v>
      </c>
      <c r="C6" s="10">
        <v>6122</v>
      </c>
      <c r="D6" s="389">
        <v>5311</v>
      </c>
      <c r="E6" s="1" t="s">
        <v>641</v>
      </c>
      <c r="F6" s="14">
        <v>70</v>
      </c>
      <c r="G6" s="13">
        <v>70</v>
      </c>
      <c r="H6" s="13">
        <v>70</v>
      </c>
      <c r="I6" s="119">
        <f t="shared" si="0"/>
        <v>100</v>
      </c>
      <c r="J6"/>
      <c r="K6"/>
      <c r="L6"/>
      <c r="M6"/>
      <c r="N6" s="1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30" s="1" customFormat="1" ht="12.75">
      <c r="A7" s="10"/>
      <c r="B7" s="33" t="s">
        <v>324</v>
      </c>
      <c r="C7" s="33"/>
      <c r="D7" s="33"/>
      <c r="E7" s="8" t="s">
        <v>1605</v>
      </c>
      <c r="F7" s="19">
        <f>SUBTOTAL(9,F5:F6)</f>
        <v>220</v>
      </c>
      <c r="G7" s="20">
        <f>SUBTOTAL(9,G5:G6)</f>
        <v>220</v>
      </c>
      <c r="H7" s="20">
        <f>SUBTOTAL(9,H5:H6)</f>
        <v>220</v>
      </c>
      <c r="I7" s="353">
        <f t="shared" si="0"/>
        <v>100</v>
      </c>
      <c r="J7"/>
      <c r="K7"/>
      <c r="L7"/>
      <c r="M7"/>
      <c r="N7" s="1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1" customFormat="1" ht="11.25" customHeight="1">
      <c r="A8" s="10">
        <v>6003</v>
      </c>
      <c r="B8" s="6">
        <v>102</v>
      </c>
      <c r="C8" s="6">
        <v>6460</v>
      </c>
      <c r="D8" s="6">
        <v>2121</v>
      </c>
      <c r="E8" s="1" t="s">
        <v>320</v>
      </c>
      <c r="F8" s="14">
        <v>55200</v>
      </c>
      <c r="G8" s="13">
        <v>55200</v>
      </c>
      <c r="H8" s="13">
        <v>40574.2</v>
      </c>
      <c r="I8" s="119">
        <f t="shared" si="0"/>
        <v>73.50398550724637</v>
      </c>
      <c r="J8"/>
      <c r="K8"/>
      <c r="L8"/>
      <c r="M8"/>
      <c r="N8" s="1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s="1" customFormat="1" ht="11.25" customHeight="1">
      <c r="A9" s="10">
        <v>6039</v>
      </c>
      <c r="B9" s="6">
        <v>102</v>
      </c>
      <c r="C9" s="6">
        <v>6901</v>
      </c>
      <c r="D9" s="6">
        <v>6409</v>
      </c>
      <c r="E9" s="1" t="s">
        <v>365</v>
      </c>
      <c r="F9" s="14">
        <v>0</v>
      </c>
      <c r="G9" s="13">
        <v>68917.6</v>
      </c>
      <c r="H9" s="13">
        <v>0</v>
      </c>
      <c r="I9" s="119">
        <f t="shared" si="0"/>
        <v>0</v>
      </c>
      <c r="J9"/>
      <c r="K9"/>
      <c r="L9"/>
      <c r="M9"/>
      <c r="N9" s="1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s="1" customFormat="1" ht="11.25" customHeight="1">
      <c r="A10" s="10">
        <v>6054</v>
      </c>
      <c r="B10" s="6">
        <v>102</v>
      </c>
      <c r="C10" s="6">
        <v>6313</v>
      </c>
      <c r="D10" s="6">
        <v>1039</v>
      </c>
      <c r="E10" s="1" t="s">
        <v>605</v>
      </c>
      <c r="F10" s="14">
        <v>0</v>
      </c>
      <c r="G10" s="13">
        <v>1000</v>
      </c>
      <c r="H10" s="13">
        <v>1000</v>
      </c>
      <c r="I10" s="119">
        <f t="shared" si="0"/>
        <v>100</v>
      </c>
      <c r="J10"/>
      <c r="K10"/>
      <c r="L10"/>
      <c r="M10"/>
      <c r="N10" s="1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42" s="1" customFormat="1" ht="12.75">
      <c r="A11" s="10"/>
      <c r="B11" s="391" t="s">
        <v>366</v>
      </c>
      <c r="C11" s="391"/>
      <c r="D11" s="391"/>
      <c r="E11" s="40" t="s">
        <v>10</v>
      </c>
      <c r="F11" s="19">
        <f>SUBTOTAL(9,F8:F8)</f>
        <v>55200</v>
      </c>
      <c r="G11" s="20">
        <f>SUBTOTAL(9,G8:G10)</f>
        <v>125117.6</v>
      </c>
      <c r="H11" s="20">
        <f>SUBTOTAL(9,H8:H10)</f>
        <v>41574.2</v>
      </c>
      <c r="I11" s="353">
        <f t="shared" si="0"/>
        <v>33.2280990044566</v>
      </c>
      <c r="J11"/>
      <c r="K11"/>
      <c r="L11"/>
      <c r="M11"/>
      <c r="N11" s="1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1" customFormat="1" ht="12.75">
      <c r="A12" s="10">
        <v>6070</v>
      </c>
      <c r="B12" s="10">
        <v>105</v>
      </c>
      <c r="C12" s="10">
        <v>6322</v>
      </c>
      <c r="D12" s="10">
        <v>3421</v>
      </c>
      <c r="E12" s="1" t="s">
        <v>431</v>
      </c>
      <c r="F12" s="14">
        <v>0</v>
      </c>
      <c r="G12" s="13">
        <v>1125</v>
      </c>
      <c r="H12" s="13">
        <v>1125</v>
      </c>
      <c r="I12" s="119">
        <f t="shared" si="0"/>
        <v>100</v>
      </c>
      <c r="J12"/>
      <c r="K12"/>
      <c r="L12"/>
      <c r="M12"/>
      <c r="N12" s="1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1" customFormat="1" ht="12.75">
      <c r="A13" s="10"/>
      <c r="B13" s="33" t="s">
        <v>326</v>
      </c>
      <c r="C13" s="33"/>
      <c r="D13" s="33"/>
      <c r="E13" s="8" t="s">
        <v>1606</v>
      </c>
      <c r="F13" s="19">
        <f>SUBTOTAL(9,F10:F10)</f>
        <v>0</v>
      </c>
      <c r="G13" s="20">
        <f>SUBTOTAL(9,G12)</f>
        <v>1125</v>
      </c>
      <c r="H13" s="20">
        <f>SUBTOTAL(9,H12)</f>
        <v>1125</v>
      </c>
      <c r="I13" s="353">
        <f>(H13/G13)*100</f>
        <v>100</v>
      </c>
      <c r="J13"/>
      <c r="K13"/>
      <c r="L13"/>
      <c r="M13"/>
      <c r="N13" s="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1" customFormat="1" ht="12.75">
      <c r="A14" s="10">
        <v>6067</v>
      </c>
      <c r="B14" s="18">
        <v>108</v>
      </c>
      <c r="C14" s="10">
        <v>6122</v>
      </c>
      <c r="D14" s="389">
        <v>6171</v>
      </c>
      <c r="E14" s="1" t="s">
        <v>1354</v>
      </c>
      <c r="F14" s="14">
        <v>0</v>
      </c>
      <c r="G14" s="13">
        <v>830</v>
      </c>
      <c r="H14" s="13">
        <v>830</v>
      </c>
      <c r="I14" s="119">
        <f>(H14/G14)*100</f>
        <v>100</v>
      </c>
      <c r="J14"/>
      <c r="K14"/>
      <c r="L14"/>
      <c r="M14"/>
      <c r="N14" s="1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1" customFormat="1" ht="12.75">
      <c r="A15" s="10">
        <v>6068</v>
      </c>
      <c r="B15" s="18">
        <v>108</v>
      </c>
      <c r="C15" s="10">
        <v>6127</v>
      </c>
      <c r="D15" s="389">
        <v>6171</v>
      </c>
      <c r="E15" s="1" t="s">
        <v>430</v>
      </c>
      <c r="F15" s="14">
        <v>0</v>
      </c>
      <c r="G15" s="13">
        <v>97</v>
      </c>
      <c r="H15" s="13">
        <v>96.8</v>
      </c>
      <c r="I15" s="119">
        <f>(H15/G15)*100</f>
        <v>99.79381443298969</v>
      </c>
      <c r="J15"/>
      <c r="K15"/>
      <c r="L15"/>
      <c r="M15"/>
      <c r="N15" s="1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1" customFormat="1" ht="12.75">
      <c r="A16" s="10"/>
      <c r="B16" s="33" t="s">
        <v>327</v>
      </c>
      <c r="C16" s="33"/>
      <c r="D16" s="33"/>
      <c r="E16" s="8" t="s">
        <v>1608</v>
      </c>
      <c r="F16" s="19">
        <f>SUBTOTAL(9,F14:F15)</f>
        <v>0</v>
      </c>
      <c r="G16" s="20">
        <f>SUBTOTAL(9,G14:G15)</f>
        <v>927</v>
      </c>
      <c r="H16" s="20">
        <f>SUBTOTAL(9,H14:H15)</f>
        <v>926.8</v>
      </c>
      <c r="I16" s="353">
        <f>(H16/G16)*100</f>
        <v>99.97842502696871</v>
      </c>
      <c r="J16"/>
      <c r="K16"/>
      <c r="L16"/>
      <c r="M16"/>
      <c r="N16" s="1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1" customFormat="1" ht="11.25" customHeight="1">
      <c r="A17" s="10">
        <v>6004</v>
      </c>
      <c r="B17" s="10" t="s">
        <v>330</v>
      </c>
      <c r="C17" s="10" t="s">
        <v>331</v>
      </c>
      <c r="D17" s="10" t="s">
        <v>332</v>
      </c>
      <c r="E17" s="2" t="s">
        <v>1640</v>
      </c>
      <c r="F17" s="14">
        <v>800</v>
      </c>
      <c r="G17" s="13">
        <v>800</v>
      </c>
      <c r="H17" s="13">
        <v>189.3</v>
      </c>
      <c r="I17" s="119">
        <f t="shared" si="0"/>
        <v>23.6625</v>
      </c>
      <c r="J17"/>
      <c r="K17"/>
      <c r="L17"/>
      <c r="M17"/>
      <c r="N17" s="1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1" customFormat="1" ht="11.25" customHeight="1">
      <c r="A18" s="10">
        <v>6005</v>
      </c>
      <c r="B18" s="10" t="s">
        <v>330</v>
      </c>
      <c r="C18" s="10" t="s">
        <v>331</v>
      </c>
      <c r="D18" s="10" t="s">
        <v>332</v>
      </c>
      <c r="E18" s="2" t="s">
        <v>642</v>
      </c>
      <c r="F18" s="14">
        <v>2100</v>
      </c>
      <c r="G18" s="13">
        <v>1950</v>
      </c>
      <c r="H18" s="13">
        <v>652.5</v>
      </c>
      <c r="I18" s="119">
        <f t="shared" si="0"/>
        <v>33.46153846153846</v>
      </c>
      <c r="J18"/>
      <c r="K18"/>
      <c r="L18"/>
      <c r="M18"/>
      <c r="N18" s="1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1" customFormat="1" ht="11.25" customHeight="1">
      <c r="A19" s="10">
        <v>6006</v>
      </c>
      <c r="B19" s="10" t="s">
        <v>330</v>
      </c>
      <c r="C19" s="10" t="s">
        <v>331</v>
      </c>
      <c r="D19" s="10" t="s">
        <v>332</v>
      </c>
      <c r="E19" s="2" t="s">
        <v>200</v>
      </c>
      <c r="F19" s="1">
        <v>800</v>
      </c>
      <c r="G19" s="13">
        <v>450</v>
      </c>
      <c r="H19" s="13">
        <v>0</v>
      </c>
      <c r="I19" s="119">
        <f t="shared" si="0"/>
        <v>0</v>
      </c>
      <c r="J19"/>
      <c r="K19"/>
      <c r="L19"/>
      <c r="M19"/>
      <c r="N19" s="1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1" customFormat="1" ht="11.25" customHeight="1">
      <c r="A20" s="10">
        <v>6007</v>
      </c>
      <c r="B20" s="10" t="s">
        <v>330</v>
      </c>
      <c r="C20" s="10" t="s">
        <v>331</v>
      </c>
      <c r="D20" s="10" t="s">
        <v>332</v>
      </c>
      <c r="E20" s="2" t="s">
        <v>643</v>
      </c>
      <c r="F20" s="1">
        <v>300</v>
      </c>
      <c r="G20" s="13">
        <v>50</v>
      </c>
      <c r="H20" s="13">
        <v>0</v>
      </c>
      <c r="I20" s="119">
        <f t="shared" si="0"/>
        <v>0</v>
      </c>
      <c r="J20"/>
      <c r="K20"/>
      <c r="L20"/>
      <c r="M20"/>
      <c r="N20" s="13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9" ht="11.25" customHeight="1">
      <c r="A21" s="10">
        <v>6062</v>
      </c>
      <c r="B21" s="10" t="s">
        <v>330</v>
      </c>
      <c r="C21" s="10" t="s">
        <v>331</v>
      </c>
      <c r="D21" s="10" t="s">
        <v>332</v>
      </c>
      <c r="E21" s="2" t="s">
        <v>1314</v>
      </c>
      <c r="F21" s="1">
        <v>0</v>
      </c>
      <c r="G21" s="13">
        <v>550</v>
      </c>
      <c r="H21" s="13">
        <v>523.9</v>
      </c>
      <c r="I21" s="119">
        <f t="shared" si="0"/>
        <v>95.25454545454545</v>
      </c>
    </row>
    <row r="22" spans="1:42" s="1" customFormat="1" ht="11.25" customHeight="1">
      <c r="A22" s="10">
        <v>6063</v>
      </c>
      <c r="B22" s="10">
        <v>111</v>
      </c>
      <c r="C22" s="10">
        <v>6119</v>
      </c>
      <c r="D22" s="10">
        <v>3635</v>
      </c>
      <c r="E22" s="2" t="s">
        <v>77</v>
      </c>
      <c r="F22" s="1">
        <v>0</v>
      </c>
      <c r="G22" s="13">
        <v>150</v>
      </c>
      <c r="H22" s="13">
        <v>126</v>
      </c>
      <c r="I22" s="119">
        <f t="shared" si="0"/>
        <v>84</v>
      </c>
      <c r="J22"/>
      <c r="K22"/>
      <c r="L22"/>
      <c r="M22"/>
      <c r="N22" s="13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1" customFormat="1" ht="11.25" customHeight="1">
      <c r="A23" s="10">
        <v>6076</v>
      </c>
      <c r="B23" s="10">
        <v>111</v>
      </c>
      <c r="C23" s="10">
        <v>6119</v>
      </c>
      <c r="D23" s="10">
        <v>3635</v>
      </c>
      <c r="E23" s="2" t="s">
        <v>439</v>
      </c>
      <c r="F23" s="1">
        <v>0</v>
      </c>
      <c r="G23" s="13">
        <v>250</v>
      </c>
      <c r="H23" s="13">
        <v>125</v>
      </c>
      <c r="I23" s="119">
        <f t="shared" si="0"/>
        <v>50</v>
      </c>
      <c r="J23"/>
      <c r="K23"/>
      <c r="L23"/>
      <c r="M23"/>
      <c r="N23" s="1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1" customFormat="1" ht="11.25" customHeight="1">
      <c r="A24" s="10">
        <v>6078</v>
      </c>
      <c r="B24" s="10">
        <v>111</v>
      </c>
      <c r="C24" s="10">
        <v>6119</v>
      </c>
      <c r="D24" s="10">
        <v>3635</v>
      </c>
      <c r="E24" s="2" t="s">
        <v>441</v>
      </c>
      <c r="F24" s="1">
        <v>0</v>
      </c>
      <c r="G24" s="13">
        <v>100</v>
      </c>
      <c r="H24" s="13">
        <v>69.9</v>
      </c>
      <c r="I24" s="119">
        <f t="shared" si="0"/>
        <v>69.9</v>
      </c>
      <c r="J24"/>
      <c r="K24"/>
      <c r="L24"/>
      <c r="M24"/>
      <c r="N24" s="13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1" customFormat="1" ht="12.75">
      <c r="A25" s="10"/>
      <c r="B25" s="33" t="s">
        <v>333</v>
      </c>
      <c r="C25" s="33"/>
      <c r="D25" s="33"/>
      <c r="E25" s="17" t="s">
        <v>778</v>
      </c>
      <c r="F25" s="19">
        <f>SUBTOTAL(9,F17:F22)</f>
        <v>4000</v>
      </c>
      <c r="G25" s="20">
        <f>SUBTOTAL(9,G17:G24)</f>
        <v>4300</v>
      </c>
      <c r="H25" s="20">
        <f>SUBTOTAL(9,H17:H24)</f>
        <v>1686.6</v>
      </c>
      <c r="I25" s="353">
        <f t="shared" si="0"/>
        <v>39.223255813953486</v>
      </c>
      <c r="J25"/>
      <c r="K25"/>
      <c r="L25"/>
      <c r="M25"/>
      <c r="N25" s="13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1" customFormat="1" ht="11.25" customHeight="1">
      <c r="A26" s="10">
        <v>603</v>
      </c>
      <c r="B26" s="10">
        <v>112</v>
      </c>
      <c r="C26" s="10">
        <v>6126</v>
      </c>
      <c r="D26" s="10">
        <v>3744</v>
      </c>
      <c r="E26" s="2" t="s">
        <v>1365</v>
      </c>
      <c r="F26" s="2">
        <v>0</v>
      </c>
      <c r="G26" s="13">
        <v>840</v>
      </c>
      <c r="H26" s="13">
        <v>187.7</v>
      </c>
      <c r="I26" s="119">
        <f t="shared" si="0"/>
        <v>22.34523809523809</v>
      </c>
      <c r="J26"/>
      <c r="K26"/>
      <c r="L26"/>
      <c r="M26"/>
      <c r="N26" s="13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1" customFormat="1" ht="11.25" customHeight="1">
      <c r="A27" s="10">
        <v>603</v>
      </c>
      <c r="B27" s="10">
        <v>112</v>
      </c>
      <c r="C27" s="10">
        <v>6119</v>
      </c>
      <c r="D27" s="10">
        <v>3744</v>
      </c>
      <c r="E27" s="2" t="s">
        <v>438</v>
      </c>
      <c r="F27" s="2">
        <v>0</v>
      </c>
      <c r="G27" s="13">
        <v>600</v>
      </c>
      <c r="H27" s="13">
        <v>551.3</v>
      </c>
      <c r="I27" s="119">
        <f t="shared" si="0"/>
        <v>91.88333333333333</v>
      </c>
      <c r="J27"/>
      <c r="K27"/>
      <c r="L27"/>
      <c r="M27"/>
      <c r="N27" s="13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1" customFormat="1" ht="11.25" customHeight="1">
      <c r="A28" s="10">
        <v>606</v>
      </c>
      <c r="B28" s="10">
        <v>112</v>
      </c>
      <c r="C28" s="10">
        <v>6121</v>
      </c>
      <c r="D28" s="10">
        <v>3744</v>
      </c>
      <c r="E28" s="2" t="s">
        <v>672</v>
      </c>
      <c r="F28" s="14">
        <v>0</v>
      </c>
      <c r="G28" s="13">
        <v>980</v>
      </c>
      <c r="H28" s="13">
        <v>48.9</v>
      </c>
      <c r="I28" s="119">
        <f t="shared" si="0"/>
        <v>4.9897959183673475</v>
      </c>
      <c r="J28"/>
      <c r="K28"/>
      <c r="L28"/>
      <c r="M28"/>
      <c r="N28" s="13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1" customFormat="1" ht="11.25" customHeight="1">
      <c r="A29" s="10">
        <v>607</v>
      </c>
      <c r="B29" s="10">
        <v>112</v>
      </c>
      <c r="C29" s="10">
        <v>6121</v>
      </c>
      <c r="D29" s="10">
        <v>3744</v>
      </c>
      <c r="E29" s="2" t="s">
        <v>428</v>
      </c>
      <c r="F29" s="14">
        <v>0</v>
      </c>
      <c r="G29" s="13">
        <v>20</v>
      </c>
      <c r="H29" s="13">
        <v>19.5</v>
      </c>
      <c r="I29" s="119">
        <f t="shared" si="0"/>
        <v>97.5</v>
      </c>
      <c r="J29"/>
      <c r="K29"/>
      <c r="L29"/>
      <c r="M29"/>
      <c r="N29" s="13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1" customFormat="1" ht="11.25" customHeight="1">
      <c r="A30" s="10">
        <v>611</v>
      </c>
      <c r="B30" s="10">
        <v>112</v>
      </c>
      <c r="C30" s="10">
        <v>6126</v>
      </c>
      <c r="D30" s="10">
        <v>2212</v>
      </c>
      <c r="E30" s="2" t="s">
        <v>334</v>
      </c>
      <c r="F30" s="14">
        <v>9000</v>
      </c>
      <c r="G30" s="13">
        <v>6945</v>
      </c>
      <c r="H30" s="13">
        <v>6306.3</v>
      </c>
      <c r="I30" s="119">
        <f t="shared" si="0"/>
        <v>90.80345572354211</v>
      </c>
      <c r="J30"/>
      <c r="K30"/>
      <c r="L30"/>
      <c r="M30"/>
      <c r="N30" s="13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1" customFormat="1" ht="11.25" customHeight="1">
      <c r="A31" s="10">
        <v>611</v>
      </c>
      <c r="B31" s="10">
        <v>112</v>
      </c>
      <c r="C31" s="10">
        <v>6126</v>
      </c>
      <c r="D31" s="10">
        <v>2321</v>
      </c>
      <c r="E31" s="2" t="s">
        <v>334</v>
      </c>
      <c r="F31" s="14">
        <v>0</v>
      </c>
      <c r="G31" s="13">
        <v>500</v>
      </c>
      <c r="H31" s="13">
        <v>409.7</v>
      </c>
      <c r="I31" s="119">
        <f t="shared" si="0"/>
        <v>81.94</v>
      </c>
      <c r="J31"/>
      <c r="K31"/>
      <c r="L31"/>
      <c r="M31"/>
      <c r="N31" s="1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1" customFormat="1" ht="11.25" customHeight="1">
      <c r="A32" s="10">
        <v>611</v>
      </c>
      <c r="B32" s="10">
        <v>112</v>
      </c>
      <c r="C32" s="10">
        <v>6126</v>
      </c>
      <c r="D32" s="10">
        <v>3111</v>
      </c>
      <c r="E32" s="2" t="s">
        <v>334</v>
      </c>
      <c r="F32" s="14">
        <v>0</v>
      </c>
      <c r="G32" s="13">
        <v>100</v>
      </c>
      <c r="H32" s="13">
        <v>75</v>
      </c>
      <c r="I32" s="119">
        <f t="shared" si="0"/>
        <v>75</v>
      </c>
      <c r="J32"/>
      <c r="K32"/>
      <c r="L32"/>
      <c r="M32"/>
      <c r="N32" s="13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30" s="1" customFormat="1" ht="11.25" customHeight="1">
      <c r="A33" s="10">
        <v>611</v>
      </c>
      <c r="B33" s="10">
        <v>112</v>
      </c>
      <c r="C33" s="10">
        <v>6126</v>
      </c>
      <c r="D33" s="10">
        <v>3311</v>
      </c>
      <c r="E33" s="2" t="s">
        <v>334</v>
      </c>
      <c r="F33" s="14">
        <v>0</v>
      </c>
      <c r="G33" s="13">
        <v>1300</v>
      </c>
      <c r="H33" s="13">
        <v>1248.1</v>
      </c>
      <c r="I33" s="119">
        <f t="shared" si="0"/>
        <v>96.00769230769231</v>
      </c>
      <c r="J33"/>
      <c r="K33"/>
      <c r="L33"/>
      <c r="M33"/>
      <c r="N33" s="1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s="1" customFormat="1" ht="11.25" customHeight="1">
      <c r="A34" s="10">
        <v>611</v>
      </c>
      <c r="B34" s="10">
        <v>112</v>
      </c>
      <c r="C34" s="10">
        <v>6126</v>
      </c>
      <c r="D34" s="10">
        <v>3612</v>
      </c>
      <c r="E34" s="2" t="s">
        <v>334</v>
      </c>
      <c r="F34" s="14">
        <v>0</v>
      </c>
      <c r="G34" s="13">
        <v>500</v>
      </c>
      <c r="H34" s="13">
        <v>377.3</v>
      </c>
      <c r="I34" s="119">
        <f t="shared" si="0"/>
        <v>75.46000000000001</v>
      </c>
      <c r="J34"/>
      <c r="K34"/>
      <c r="L34"/>
      <c r="M34"/>
      <c r="N34" s="13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s="1" customFormat="1" ht="11.25" customHeight="1">
      <c r="A35" s="10">
        <v>611</v>
      </c>
      <c r="B35" s="10">
        <v>112</v>
      </c>
      <c r="C35" s="10">
        <v>6126</v>
      </c>
      <c r="D35" s="10">
        <v>4312</v>
      </c>
      <c r="E35" s="2" t="s">
        <v>334</v>
      </c>
      <c r="F35" s="14">
        <v>0</v>
      </c>
      <c r="G35" s="13">
        <v>70</v>
      </c>
      <c r="H35" s="13">
        <v>55.3</v>
      </c>
      <c r="I35" s="119">
        <f t="shared" si="0"/>
        <v>78.99999999999999</v>
      </c>
      <c r="J35"/>
      <c r="K35"/>
      <c r="L35"/>
      <c r="M35"/>
      <c r="N35" s="13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s="1" customFormat="1" ht="11.25" customHeight="1">
      <c r="A36" s="10">
        <v>612</v>
      </c>
      <c r="B36" s="10">
        <v>112</v>
      </c>
      <c r="C36" s="10">
        <v>6121</v>
      </c>
      <c r="D36" s="10">
        <v>2212</v>
      </c>
      <c r="E36" s="2" t="s">
        <v>644</v>
      </c>
      <c r="F36" s="14">
        <v>6000</v>
      </c>
      <c r="G36" s="13">
        <v>12940</v>
      </c>
      <c r="H36" s="13">
        <v>12721.9</v>
      </c>
      <c r="I36" s="119">
        <f t="shared" si="0"/>
        <v>98.3145285935085</v>
      </c>
      <c r="J36"/>
      <c r="K36"/>
      <c r="L36"/>
      <c r="M36"/>
      <c r="N36" s="13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s="1" customFormat="1" ht="11.25" customHeight="1">
      <c r="A37" s="10">
        <v>612</v>
      </c>
      <c r="B37" s="10">
        <v>112</v>
      </c>
      <c r="C37" s="10">
        <v>6149</v>
      </c>
      <c r="D37" s="10">
        <v>2212</v>
      </c>
      <c r="E37" s="2" t="s">
        <v>1588</v>
      </c>
      <c r="F37" s="14">
        <v>0</v>
      </c>
      <c r="G37" s="13">
        <v>60</v>
      </c>
      <c r="H37" s="13">
        <v>57.3</v>
      </c>
      <c r="I37" s="119">
        <f t="shared" si="0"/>
        <v>95.5</v>
      </c>
      <c r="J37"/>
      <c r="K37"/>
      <c r="L37"/>
      <c r="M37"/>
      <c r="N37" s="13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s="1" customFormat="1" ht="11.25" customHeight="1">
      <c r="A38" s="10">
        <v>618</v>
      </c>
      <c r="B38" s="10">
        <v>112</v>
      </c>
      <c r="C38" s="10">
        <v>6122</v>
      </c>
      <c r="D38" s="10">
        <v>2310</v>
      </c>
      <c r="E38" s="2" t="s">
        <v>68</v>
      </c>
      <c r="F38" s="14">
        <v>2000</v>
      </c>
      <c r="G38" s="13">
        <v>3100</v>
      </c>
      <c r="H38" s="13">
        <v>633.1</v>
      </c>
      <c r="I38" s="119">
        <f t="shared" si="0"/>
        <v>20.422580645161293</v>
      </c>
      <c r="J38"/>
      <c r="K38"/>
      <c r="L38"/>
      <c r="M38"/>
      <c r="N38" s="13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s="1" customFormat="1" ht="11.25" customHeight="1">
      <c r="A39" s="10">
        <v>630</v>
      </c>
      <c r="B39" s="10">
        <v>112</v>
      </c>
      <c r="C39" s="10">
        <v>6121</v>
      </c>
      <c r="D39" s="10">
        <v>2212</v>
      </c>
      <c r="E39" s="2" t="s">
        <v>673</v>
      </c>
      <c r="F39" s="14">
        <v>0</v>
      </c>
      <c r="G39" s="13">
        <v>9345</v>
      </c>
      <c r="H39" s="13">
        <v>1276.4</v>
      </c>
      <c r="I39" s="119">
        <f t="shared" si="0"/>
        <v>13.658640984483682</v>
      </c>
      <c r="J39"/>
      <c r="K39"/>
      <c r="L39"/>
      <c r="M39"/>
      <c r="N39" s="1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s="1" customFormat="1" ht="11.25" customHeight="1">
      <c r="A40" s="10">
        <v>632</v>
      </c>
      <c r="B40" s="10">
        <v>112</v>
      </c>
      <c r="C40" s="10">
        <v>6121</v>
      </c>
      <c r="D40" s="10">
        <v>2212</v>
      </c>
      <c r="E40" s="2" t="s">
        <v>1647</v>
      </c>
      <c r="F40" s="14">
        <v>0</v>
      </c>
      <c r="G40" s="13">
        <v>45</v>
      </c>
      <c r="H40" s="13">
        <v>38.7</v>
      </c>
      <c r="I40" s="119">
        <f t="shared" si="0"/>
        <v>86.00000000000001</v>
      </c>
      <c r="J40"/>
      <c r="K40"/>
      <c r="L40"/>
      <c r="M40"/>
      <c r="N40" s="1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42" s="1" customFormat="1" ht="11.25" customHeight="1">
      <c r="A41" s="10">
        <v>635</v>
      </c>
      <c r="B41" s="10">
        <v>112</v>
      </c>
      <c r="C41" s="10">
        <v>6119</v>
      </c>
      <c r="D41" s="10">
        <v>2212</v>
      </c>
      <c r="E41" s="2" t="s">
        <v>426</v>
      </c>
      <c r="F41" s="14">
        <v>0</v>
      </c>
      <c r="G41" s="13">
        <v>600</v>
      </c>
      <c r="H41" s="13">
        <v>49.7</v>
      </c>
      <c r="I41" s="119">
        <f t="shared" si="0"/>
        <v>8.283333333333335</v>
      </c>
      <c r="J41"/>
      <c r="K41"/>
      <c r="L41"/>
      <c r="M41"/>
      <c r="N41" s="13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1" customFormat="1" ht="11.25" customHeight="1">
      <c r="A42" s="10">
        <v>635</v>
      </c>
      <c r="B42" s="10">
        <v>112</v>
      </c>
      <c r="C42" s="10">
        <v>6121</v>
      </c>
      <c r="D42" s="10">
        <v>2212</v>
      </c>
      <c r="E42" s="2" t="s">
        <v>182</v>
      </c>
      <c r="F42" s="14">
        <v>25000</v>
      </c>
      <c r="G42" s="13">
        <v>30250</v>
      </c>
      <c r="H42" s="13">
        <v>3887.2</v>
      </c>
      <c r="I42" s="119">
        <f>(H42/G42)*100</f>
        <v>12.850247933884296</v>
      </c>
      <c r="J42"/>
      <c r="K42"/>
      <c r="L42"/>
      <c r="M42"/>
      <c r="N42" s="13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1" customFormat="1" ht="11.25" customHeight="1">
      <c r="A43" s="10">
        <v>635</v>
      </c>
      <c r="B43" s="10">
        <v>112</v>
      </c>
      <c r="C43" s="10">
        <v>6126</v>
      </c>
      <c r="D43" s="10">
        <v>2212</v>
      </c>
      <c r="E43" s="2" t="s">
        <v>303</v>
      </c>
      <c r="F43" s="14">
        <v>0</v>
      </c>
      <c r="G43" s="13">
        <v>7000</v>
      </c>
      <c r="H43" s="13">
        <v>3077.9</v>
      </c>
      <c r="I43" s="119">
        <f t="shared" si="0"/>
        <v>43.970000000000006</v>
      </c>
      <c r="J43"/>
      <c r="K43"/>
      <c r="L43"/>
      <c r="M43"/>
      <c r="N43" s="1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1" customFormat="1" ht="11.25" customHeight="1">
      <c r="A44" s="10">
        <v>635</v>
      </c>
      <c r="B44" s="10">
        <v>112</v>
      </c>
      <c r="C44" s="10">
        <v>6149</v>
      </c>
      <c r="D44" s="10">
        <v>2212</v>
      </c>
      <c r="E44" s="2" t="s">
        <v>422</v>
      </c>
      <c r="F44" s="14">
        <v>0</v>
      </c>
      <c r="G44" s="13">
        <v>750</v>
      </c>
      <c r="H44" s="13">
        <v>537.6</v>
      </c>
      <c r="I44" s="119">
        <f t="shared" si="0"/>
        <v>71.67999999999999</v>
      </c>
      <c r="J44"/>
      <c r="K44"/>
      <c r="L44"/>
      <c r="M44"/>
      <c r="N44" s="13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1" customFormat="1" ht="11.25" customHeight="1">
      <c r="A45" s="10">
        <v>639</v>
      </c>
      <c r="B45" s="10">
        <v>112</v>
      </c>
      <c r="C45" s="10">
        <v>6121</v>
      </c>
      <c r="D45" s="10">
        <v>4312</v>
      </c>
      <c r="E45" s="2" t="s">
        <v>529</v>
      </c>
      <c r="F45" s="14">
        <v>32000</v>
      </c>
      <c r="G45" s="13">
        <v>61400</v>
      </c>
      <c r="H45" s="13">
        <v>53425.7</v>
      </c>
      <c r="I45" s="119">
        <f t="shared" si="0"/>
        <v>87.01254071661238</v>
      </c>
      <c r="J45"/>
      <c r="K45"/>
      <c r="L45"/>
      <c r="M45"/>
      <c r="N45" s="13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1" customFormat="1" ht="11.25" customHeight="1">
      <c r="A46" s="10">
        <v>639</v>
      </c>
      <c r="B46" s="10">
        <v>112</v>
      </c>
      <c r="C46" s="10">
        <v>6126</v>
      </c>
      <c r="D46" s="10">
        <v>4312</v>
      </c>
      <c r="E46" s="2" t="s">
        <v>1589</v>
      </c>
      <c r="F46" s="14">
        <v>0</v>
      </c>
      <c r="G46" s="13">
        <v>1600</v>
      </c>
      <c r="H46" s="13">
        <v>1424.8</v>
      </c>
      <c r="I46" s="119">
        <f t="shared" si="0"/>
        <v>89.05</v>
      </c>
      <c r="J46"/>
      <c r="K46"/>
      <c r="L46"/>
      <c r="M46"/>
      <c r="N46" s="13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1" customFormat="1" ht="11.25" customHeight="1">
      <c r="A47" s="10">
        <v>639</v>
      </c>
      <c r="B47" s="10">
        <v>112</v>
      </c>
      <c r="C47" s="10">
        <v>6149</v>
      </c>
      <c r="D47" s="10">
        <v>4312</v>
      </c>
      <c r="E47" s="2" t="s">
        <v>304</v>
      </c>
      <c r="F47" s="14">
        <v>0</v>
      </c>
      <c r="G47" s="13">
        <v>50</v>
      </c>
      <c r="H47" s="13">
        <v>19.5</v>
      </c>
      <c r="I47" s="119">
        <f t="shared" si="0"/>
        <v>39</v>
      </c>
      <c r="J47"/>
      <c r="K47"/>
      <c r="L47"/>
      <c r="M47"/>
      <c r="N47" s="13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1" customFormat="1" ht="11.25" customHeight="1">
      <c r="A48" s="10">
        <v>640</v>
      </c>
      <c r="B48" s="10">
        <v>112</v>
      </c>
      <c r="C48" s="10">
        <v>6121</v>
      </c>
      <c r="D48" s="10">
        <v>3612</v>
      </c>
      <c r="E48" s="2" t="s">
        <v>794</v>
      </c>
      <c r="F48" s="14">
        <v>40000</v>
      </c>
      <c r="G48" s="13">
        <v>34900</v>
      </c>
      <c r="H48" s="13">
        <v>34880.4</v>
      </c>
      <c r="I48" s="119">
        <f t="shared" si="0"/>
        <v>99.94383954154729</v>
      </c>
      <c r="J48"/>
      <c r="K48"/>
      <c r="L48"/>
      <c r="M48"/>
      <c r="N48" s="13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1" customFormat="1" ht="11.25" customHeight="1">
      <c r="A49" s="10">
        <v>640</v>
      </c>
      <c r="B49" s="10">
        <v>112</v>
      </c>
      <c r="C49" s="10">
        <v>6149</v>
      </c>
      <c r="D49" s="10">
        <v>3612</v>
      </c>
      <c r="E49" s="2" t="s">
        <v>1315</v>
      </c>
      <c r="F49" s="14">
        <v>0</v>
      </c>
      <c r="G49" s="13">
        <v>700</v>
      </c>
      <c r="H49" s="13">
        <v>652.2</v>
      </c>
      <c r="I49" s="119">
        <f t="shared" si="0"/>
        <v>93.17142857142858</v>
      </c>
      <c r="J49"/>
      <c r="K49"/>
      <c r="L49"/>
      <c r="M49"/>
      <c r="N49" s="13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1" customFormat="1" ht="11.25" customHeight="1">
      <c r="A50" s="10">
        <v>641</v>
      </c>
      <c r="B50" s="10">
        <v>112</v>
      </c>
      <c r="C50" s="10">
        <v>6121</v>
      </c>
      <c r="D50" s="10">
        <v>2321</v>
      </c>
      <c r="E50" s="2" t="s">
        <v>1745</v>
      </c>
      <c r="F50" s="14">
        <v>10000</v>
      </c>
      <c r="G50" s="13">
        <v>660</v>
      </c>
      <c r="H50" s="13">
        <v>114.2</v>
      </c>
      <c r="I50" s="119">
        <f t="shared" si="0"/>
        <v>17.303030303030305</v>
      </c>
      <c r="J50"/>
      <c r="K50"/>
      <c r="L50"/>
      <c r="M50"/>
      <c r="N50" s="13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1" customFormat="1" ht="11.25" customHeight="1">
      <c r="A51" s="10">
        <v>650</v>
      </c>
      <c r="B51" s="10">
        <v>112</v>
      </c>
      <c r="C51" s="10">
        <v>6121</v>
      </c>
      <c r="D51" s="10">
        <v>2212</v>
      </c>
      <c r="E51" s="2" t="s">
        <v>674</v>
      </c>
      <c r="F51" s="14">
        <v>0</v>
      </c>
      <c r="G51" s="13">
        <v>22800</v>
      </c>
      <c r="H51" s="13">
        <v>22709.9</v>
      </c>
      <c r="I51" s="119">
        <f t="shared" si="0"/>
        <v>99.60482456140352</v>
      </c>
      <c r="J51"/>
      <c r="K51"/>
      <c r="L51"/>
      <c r="M51"/>
      <c r="N51" s="13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" customFormat="1" ht="11.25" customHeight="1">
      <c r="A52" s="10">
        <v>652</v>
      </c>
      <c r="B52" s="18">
        <v>112</v>
      </c>
      <c r="C52" s="10">
        <v>6121</v>
      </c>
      <c r="D52" s="10">
        <v>2212</v>
      </c>
      <c r="E52" s="1" t="s">
        <v>183</v>
      </c>
      <c r="F52" s="14">
        <v>15000</v>
      </c>
      <c r="G52" s="13">
        <v>20200</v>
      </c>
      <c r="H52" s="13">
        <v>365.7</v>
      </c>
      <c r="I52" s="119">
        <f t="shared" si="0"/>
        <v>1.8103960396039602</v>
      </c>
      <c r="J52"/>
      <c r="K52"/>
      <c r="L52"/>
      <c r="M52"/>
      <c r="N52" s="13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" customFormat="1" ht="11.25" customHeight="1">
      <c r="A53" s="10">
        <v>652</v>
      </c>
      <c r="B53" s="18">
        <v>112</v>
      </c>
      <c r="C53" s="10">
        <v>6126</v>
      </c>
      <c r="D53" s="10">
        <v>2212</v>
      </c>
      <c r="E53" s="1" t="s">
        <v>675</v>
      </c>
      <c r="F53" s="14">
        <v>0</v>
      </c>
      <c r="G53" s="13">
        <v>3000</v>
      </c>
      <c r="H53" s="13">
        <v>525</v>
      </c>
      <c r="I53" s="119">
        <f t="shared" si="0"/>
        <v>17.5</v>
      </c>
      <c r="J53"/>
      <c r="K53"/>
      <c r="L53"/>
      <c r="M53"/>
      <c r="N53" s="1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1" customFormat="1" ht="11.25" customHeight="1">
      <c r="A54" s="10">
        <v>653</v>
      </c>
      <c r="B54" s="18">
        <v>112</v>
      </c>
      <c r="C54" s="10">
        <v>6121</v>
      </c>
      <c r="D54" s="10">
        <v>2212</v>
      </c>
      <c r="E54" s="1" t="s">
        <v>713</v>
      </c>
      <c r="F54" s="14">
        <v>4000</v>
      </c>
      <c r="G54" s="13">
        <v>4000</v>
      </c>
      <c r="H54" s="13">
        <v>0</v>
      </c>
      <c r="I54" s="119">
        <f t="shared" si="0"/>
        <v>0</v>
      </c>
      <c r="J54"/>
      <c r="K54"/>
      <c r="L54"/>
      <c r="M54"/>
      <c r="N54" s="13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1" customFormat="1" ht="11.25" customHeight="1">
      <c r="A55" s="10">
        <v>654</v>
      </c>
      <c r="B55" s="18">
        <v>112</v>
      </c>
      <c r="C55" s="10">
        <v>6121</v>
      </c>
      <c r="D55" s="10">
        <v>2212</v>
      </c>
      <c r="E55" s="1" t="s">
        <v>676</v>
      </c>
      <c r="F55" s="14">
        <v>0</v>
      </c>
      <c r="G55" s="13">
        <v>18920</v>
      </c>
      <c r="H55" s="13">
        <v>18881.5</v>
      </c>
      <c r="I55" s="119">
        <f t="shared" si="0"/>
        <v>99.79651162790698</v>
      </c>
      <c r="J55"/>
      <c r="K55"/>
      <c r="L55"/>
      <c r="M55"/>
      <c r="N55" s="13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1" customFormat="1" ht="11.25" customHeight="1">
      <c r="A56" s="10">
        <v>654</v>
      </c>
      <c r="B56" s="18">
        <v>112</v>
      </c>
      <c r="C56" s="10">
        <v>6126</v>
      </c>
      <c r="D56" s="10">
        <v>2212</v>
      </c>
      <c r="E56" s="1" t="s">
        <v>445</v>
      </c>
      <c r="F56" s="14">
        <v>0</v>
      </c>
      <c r="G56" s="13">
        <v>45</v>
      </c>
      <c r="H56" s="13">
        <v>45</v>
      </c>
      <c r="I56" s="119">
        <f t="shared" si="0"/>
        <v>100</v>
      </c>
      <c r="J56"/>
      <c r="K56"/>
      <c r="L56"/>
      <c r="M56"/>
      <c r="N56" s="13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1" customFormat="1" ht="11.25" customHeight="1">
      <c r="A57" s="10">
        <v>655</v>
      </c>
      <c r="B57" s="18">
        <v>112</v>
      </c>
      <c r="C57" s="10">
        <v>6121</v>
      </c>
      <c r="D57" s="10">
        <v>6409</v>
      </c>
      <c r="E57" s="1" t="s">
        <v>677</v>
      </c>
      <c r="F57" s="14">
        <v>0</v>
      </c>
      <c r="G57" s="13">
        <v>3155</v>
      </c>
      <c r="H57" s="13">
        <v>3127.9</v>
      </c>
      <c r="I57" s="119">
        <f t="shared" si="0"/>
        <v>99.14104595879557</v>
      </c>
      <c r="J57"/>
      <c r="K57"/>
      <c r="L57"/>
      <c r="M57"/>
      <c r="N57" s="13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1" customFormat="1" ht="11.25" customHeight="1">
      <c r="A58" s="10">
        <v>655</v>
      </c>
      <c r="B58" s="18">
        <v>112</v>
      </c>
      <c r="C58" s="10">
        <v>6126</v>
      </c>
      <c r="D58" s="10">
        <v>6409</v>
      </c>
      <c r="E58" s="1" t="s">
        <v>1456</v>
      </c>
      <c r="F58" s="14">
        <v>0</v>
      </c>
      <c r="G58" s="13">
        <v>320</v>
      </c>
      <c r="H58" s="13">
        <v>110.3</v>
      </c>
      <c r="I58" s="119">
        <f t="shared" si="0"/>
        <v>34.46875</v>
      </c>
      <c r="J58"/>
      <c r="K58"/>
      <c r="L58"/>
      <c r="M58"/>
      <c r="N58" s="13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1" customFormat="1" ht="11.25" customHeight="1">
      <c r="A59" s="10">
        <v>655</v>
      </c>
      <c r="B59" s="18">
        <v>112</v>
      </c>
      <c r="C59" s="10">
        <v>6143</v>
      </c>
      <c r="D59" s="10">
        <v>6409</v>
      </c>
      <c r="E59" s="1" t="s">
        <v>78</v>
      </c>
      <c r="F59" s="14">
        <v>0</v>
      </c>
      <c r="G59" s="13">
        <v>0</v>
      </c>
      <c r="H59" s="13">
        <v>1.8</v>
      </c>
      <c r="I59" s="120" t="s">
        <v>777</v>
      </c>
      <c r="J59"/>
      <c r="K59"/>
      <c r="L59"/>
      <c r="M59"/>
      <c r="N59" s="13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1" customFormat="1" ht="11.25" customHeight="1">
      <c r="A60" s="10">
        <v>656</v>
      </c>
      <c r="B60" s="10">
        <v>112</v>
      </c>
      <c r="C60" s="10">
        <v>6121</v>
      </c>
      <c r="D60" s="10">
        <v>2212</v>
      </c>
      <c r="E60" s="1" t="s">
        <v>184</v>
      </c>
      <c r="F60" s="14">
        <v>25000</v>
      </c>
      <c r="G60" s="13">
        <v>25200</v>
      </c>
      <c r="H60" s="13">
        <v>526.4</v>
      </c>
      <c r="I60" s="119">
        <f t="shared" si="0"/>
        <v>2.0888888888888886</v>
      </c>
      <c r="J60"/>
      <c r="K60"/>
      <c r="L60"/>
      <c r="M60"/>
      <c r="N60" s="13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1" customFormat="1" ht="11.25" customHeight="1">
      <c r="A61" s="10">
        <v>656</v>
      </c>
      <c r="B61" s="10">
        <v>112</v>
      </c>
      <c r="C61" s="10">
        <v>6126</v>
      </c>
      <c r="D61" s="10">
        <v>2212</v>
      </c>
      <c r="E61" s="1" t="s">
        <v>1366</v>
      </c>
      <c r="F61" s="14">
        <v>0</v>
      </c>
      <c r="G61" s="13">
        <v>1200</v>
      </c>
      <c r="H61" s="13">
        <v>481</v>
      </c>
      <c r="I61" s="119">
        <f t="shared" si="0"/>
        <v>40.08333333333333</v>
      </c>
      <c r="J61"/>
      <c r="K61"/>
      <c r="L61"/>
      <c r="M61"/>
      <c r="N61" s="13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1" customFormat="1" ht="11.25" customHeight="1">
      <c r="A62" s="10">
        <v>657</v>
      </c>
      <c r="B62" s="10">
        <v>112</v>
      </c>
      <c r="C62" s="10">
        <v>6121</v>
      </c>
      <c r="D62" s="10">
        <v>2310</v>
      </c>
      <c r="E62" s="1" t="s">
        <v>678</v>
      </c>
      <c r="F62" s="14">
        <v>0</v>
      </c>
      <c r="G62" s="13">
        <v>2100</v>
      </c>
      <c r="H62" s="13">
        <v>1049.23</v>
      </c>
      <c r="I62" s="119">
        <f t="shared" si="0"/>
        <v>49.96333333333333</v>
      </c>
      <c r="J62"/>
      <c r="K62"/>
      <c r="L62"/>
      <c r="M62"/>
      <c r="N62" s="13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1" customFormat="1" ht="11.25" customHeight="1">
      <c r="A63" s="10">
        <v>658</v>
      </c>
      <c r="B63" s="10">
        <v>112</v>
      </c>
      <c r="C63" s="10">
        <v>6121</v>
      </c>
      <c r="D63" s="10">
        <v>2310</v>
      </c>
      <c r="E63" s="2" t="s">
        <v>185</v>
      </c>
      <c r="F63" s="14">
        <v>10000</v>
      </c>
      <c r="G63" s="13">
        <v>12650</v>
      </c>
      <c r="H63" s="13">
        <v>2722.8</v>
      </c>
      <c r="I63" s="119">
        <f t="shared" si="0"/>
        <v>21.52411067193676</v>
      </c>
      <c r="J63"/>
      <c r="K63"/>
      <c r="L63"/>
      <c r="M63"/>
      <c r="N63" s="1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1" customFormat="1" ht="11.25" customHeight="1">
      <c r="A64" s="10">
        <v>659</v>
      </c>
      <c r="B64" s="10">
        <v>112</v>
      </c>
      <c r="C64" s="10">
        <v>6121</v>
      </c>
      <c r="D64" s="10">
        <v>2212</v>
      </c>
      <c r="E64" s="1" t="s">
        <v>645</v>
      </c>
      <c r="F64" s="14">
        <v>7000</v>
      </c>
      <c r="G64" s="13">
        <v>7000</v>
      </c>
      <c r="H64" s="13">
        <v>0</v>
      </c>
      <c r="I64" s="119">
        <f t="shared" si="0"/>
        <v>0</v>
      </c>
      <c r="J64"/>
      <c r="K64"/>
      <c r="L64"/>
      <c r="M64"/>
      <c r="N64" s="13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1" customFormat="1" ht="11.25" customHeight="1">
      <c r="A65" s="10">
        <v>661</v>
      </c>
      <c r="B65" s="10">
        <v>112</v>
      </c>
      <c r="C65" s="10">
        <v>6121</v>
      </c>
      <c r="D65" s="10">
        <v>2212</v>
      </c>
      <c r="E65" s="1" t="s">
        <v>318</v>
      </c>
      <c r="F65" s="14">
        <v>0</v>
      </c>
      <c r="G65" s="13">
        <v>1500</v>
      </c>
      <c r="H65" s="13">
        <v>615.4</v>
      </c>
      <c r="I65" s="119">
        <f t="shared" si="0"/>
        <v>41.026666666666664</v>
      </c>
      <c r="J65"/>
      <c r="K65"/>
      <c r="L65"/>
      <c r="M65"/>
      <c r="N65" s="13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1" customFormat="1" ht="11.25" customHeight="1">
      <c r="A66" s="10">
        <v>662</v>
      </c>
      <c r="B66" s="10">
        <v>112</v>
      </c>
      <c r="C66" s="10">
        <v>6121</v>
      </c>
      <c r="D66" s="10">
        <v>2212</v>
      </c>
      <c r="E66" s="1" t="s">
        <v>679</v>
      </c>
      <c r="F66" s="14">
        <v>0</v>
      </c>
      <c r="G66" s="13">
        <v>1050</v>
      </c>
      <c r="H66" s="13">
        <v>1049</v>
      </c>
      <c r="I66" s="119">
        <f t="shared" si="0"/>
        <v>99.90476190476191</v>
      </c>
      <c r="J66"/>
      <c r="K66"/>
      <c r="L66"/>
      <c r="M66"/>
      <c r="N66" s="13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1" customFormat="1" ht="11.25" customHeight="1">
      <c r="A67" s="10">
        <v>664</v>
      </c>
      <c r="B67" s="10">
        <v>112</v>
      </c>
      <c r="C67" s="10">
        <v>6121</v>
      </c>
      <c r="D67" s="10">
        <v>2212</v>
      </c>
      <c r="E67" s="1" t="s">
        <v>305</v>
      </c>
      <c r="F67" s="14">
        <v>0</v>
      </c>
      <c r="G67" s="13">
        <v>12900</v>
      </c>
      <c r="H67" s="13">
        <v>12852.7</v>
      </c>
      <c r="I67" s="119">
        <f t="shared" si="0"/>
        <v>99.63333333333334</v>
      </c>
      <c r="J67"/>
      <c r="K67"/>
      <c r="L67"/>
      <c r="M67"/>
      <c r="N67" s="13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1" customFormat="1" ht="11.25" customHeight="1">
      <c r="A68" s="10">
        <v>665</v>
      </c>
      <c r="B68" s="10">
        <v>112</v>
      </c>
      <c r="C68" s="10">
        <v>6121</v>
      </c>
      <c r="D68" s="10">
        <v>2212</v>
      </c>
      <c r="E68" s="1" t="s">
        <v>1316</v>
      </c>
      <c r="F68" s="14">
        <v>0</v>
      </c>
      <c r="G68" s="13">
        <v>5050</v>
      </c>
      <c r="H68" s="13">
        <v>5026.7</v>
      </c>
      <c r="I68" s="119">
        <f t="shared" si="0"/>
        <v>99.53861386138614</v>
      </c>
      <c r="J68"/>
      <c r="K68"/>
      <c r="L68"/>
      <c r="M68"/>
      <c r="N68" s="13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s="1" customFormat="1" ht="11.25" customHeight="1">
      <c r="A69" s="10">
        <v>667</v>
      </c>
      <c r="B69" s="10">
        <v>112</v>
      </c>
      <c r="C69" s="10">
        <v>6121</v>
      </c>
      <c r="D69" s="10">
        <v>3419</v>
      </c>
      <c r="E69" s="2" t="s">
        <v>647</v>
      </c>
      <c r="F69" s="14">
        <v>90000</v>
      </c>
      <c r="G69" s="13">
        <v>154440</v>
      </c>
      <c r="H69" s="13">
        <v>152270.1</v>
      </c>
      <c r="I69" s="119">
        <f>(H69/G69)*100</f>
        <v>98.59498834498834</v>
      </c>
      <c r="J69"/>
      <c r="K69"/>
      <c r="L69"/>
      <c r="M69"/>
      <c r="N69" s="13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1" customFormat="1" ht="11.25" customHeight="1">
      <c r="A70" s="10">
        <v>667</v>
      </c>
      <c r="B70" s="10">
        <v>112</v>
      </c>
      <c r="C70" s="10">
        <v>6126</v>
      </c>
      <c r="D70" s="10">
        <v>3419</v>
      </c>
      <c r="E70" s="2" t="s">
        <v>1367</v>
      </c>
      <c r="F70" s="14">
        <v>0</v>
      </c>
      <c r="G70" s="13">
        <v>1000</v>
      </c>
      <c r="H70" s="13">
        <v>770.9</v>
      </c>
      <c r="I70" s="119">
        <f>(H70/G70)*100</f>
        <v>77.09</v>
      </c>
      <c r="J70"/>
      <c r="K70"/>
      <c r="L70"/>
      <c r="M70"/>
      <c r="N70" s="13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1" customFormat="1" ht="11.25" customHeight="1">
      <c r="A71" s="10">
        <v>667</v>
      </c>
      <c r="B71" s="10">
        <v>112</v>
      </c>
      <c r="C71" s="10">
        <v>6149</v>
      </c>
      <c r="D71" s="10">
        <v>3419</v>
      </c>
      <c r="E71" s="2" t="s">
        <v>306</v>
      </c>
      <c r="F71" s="14">
        <v>0</v>
      </c>
      <c r="G71" s="13">
        <v>1400</v>
      </c>
      <c r="H71" s="13">
        <v>1344.4</v>
      </c>
      <c r="I71" s="119">
        <f>(H71/G71)*100</f>
        <v>96.02857142857142</v>
      </c>
      <c r="J71"/>
      <c r="K71"/>
      <c r="L71"/>
      <c r="M71"/>
      <c r="N71" s="13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1" customFormat="1" ht="11.25" customHeight="1">
      <c r="A72" s="10">
        <v>667</v>
      </c>
      <c r="B72" s="10">
        <v>112</v>
      </c>
      <c r="C72" s="10">
        <v>6143</v>
      </c>
      <c r="D72" s="10">
        <v>3419</v>
      </c>
      <c r="E72" s="2" t="s">
        <v>1276</v>
      </c>
      <c r="F72" s="14">
        <v>0</v>
      </c>
      <c r="G72" s="13">
        <v>0</v>
      </c>
      <c r="H72" s="13">
        <v>3239.8</v>
      </c>
      <c r="I72" s="120" t="s">
        <v>777</v>
      </c>
      <c r="J72"/>
      <c r="K72"/>
      <c r="L72"/>
      <c r="M72"/>
      <c r="N72" s="13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s="1" customFormat="1" ht="11.25" customHeight="1">
      <c r="A73" s="10">
        <v>669</v>
      </c>
      <c r="B73" s="10">
        <v>112</v>
      </c>
      <c r="C73" s="10">
        <v>6121</v>
      </c>
      <c r="D73" s="10">
        <v>3639</v>
      </c>
      <c r="E73" s="2" t="s">
        <v>795</v>
      </c>
      <c r="F73" s="14">
        <v>4000</v>
      </c>
      <c r="G73" s="13">
        <v>6900</v>
      </c>
      <c r="H73" s="13">
        <v>2502.2</v>
      </c>
      <c r="I73" s="119">
        <f aca="true" t="shared" si="1" ref="I73:I99">(H73/G73)*100</f>
        <v>36.26376811594202</v>
      </c>
      <c r="J73"/>
      <c r="K73"/>
      <c r="L73"/>
      <c r="M73"/>
      <c r="N73" s="1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1" customFormat="1" ht="11.25" customHeight="1">
      <c r="A74" s="10">
        <v>676</v>
      </c>
      <c r="B74" s="10">
        <v>112</v>
      </c>
      <c r="C74" s="10">
        <v>6121</v>
      </c>
      <c r="D74" s="10">
        <v>2212</v>
      </c>
      <c r="E74" s="2" t="s">
        <v>307</v>
      </c>
      <c r="F74" s="14">
        <v>0</v>
      </c>
      <c r="G74" s="13">
        <v>100</v>
      </c>
      <c r="H74" s="13">
        <v>57.5</v>
      </c>
      <c r="I74" s="119">
        <f t="shared" si="1"/>
        <v>57.49999999999999</v>
      </c>
      <c r="J74"/>
      <c r="K74"/>
      <c r="L74"/>
      <c r="M74"/>
      <c r="N74" s="13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1" customFormat="1" ht="11.25" customHeight="1">
      <c r="A75" s="10">
        <v>680</v>
      </c>
      <c r="B75" s="10">
        <v>112</v>
      </c>
      <c r="C75" s="10">
        <v>6121</v>
      </c>
      <c r="D75" s="10">
        <v>2212</v>
      </c>
      <c r="E75" s="2" t="s">
        <v>2</v>
      </c>
      <c r="F75" s="14">
        <v>0</v>
      </c>
      <c r="G75" s="13">
        <v>2085</v>
      </c>
      <c r="H75" s="13">
        <v>2084.7</v>
      </c>
      <c r="I75" s="119">
        <f t="shared" si="1"/>
        <v>99.98561151079136</v>
      </c>
      <c r="J75"/>
      <c r="K75"/>
      <c r="L75"/>
      <c r="M75"/>
      <c r="N75" s="13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30" s="1" customFormat="1" ht="11.25" customHeight="1">
      <c r="A76" s="10">
        <v>681</v>
      </c>
      <c r="B76" s="10">
        <v>112</v>
      </c>
      <c r="C76" s="10">
        <v>6121</v>
      </c>
      <c r="D76" s="10">
        <v>2212</v>
      </c>
      <c r="E76" s="2" t="s">
        <v>3</v>
      </c>
      <c r="F76" s="14">
        <v>0</v>
      </c>
      <c r="G76" s="13">
        <v>1650</v>
      </c>
      <c r="H76" s="13">
        <v>1628.4</v>
      </c>
      <c r="I76" s="119">
        <f t="shared" si="1"/>
        <v>98.6909090909091</v>
      </c>
      <c r="J76"/>
      <c r="K76"/>
      <c r="L76"/>
      <c r="M76"/>
      <c r="N76" s="13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9" ht="11.25" customHeight="1">
      <c r="A77" s="10">
        <v>682</v>
      </c>
      <c r="B77" s="10">
        <v>112</v>
      </c>
      <c r="C77" s="10">
        <v>6121</v>
      </c>
      <c r="D77" s="10">
        <v>3311</v>
      </c>
      <c r="E77" s="2" t="s">
        <v>648</v>
      </c>
      <c r="F77" s="14">
        <v>6000</v>
      </c>
      <c r="G77" s="13">
        <v>8900</v>
      </c>
      <c r="H77" s="13">
        <v>8896.9</v>
      </c>
      <c r="I77" s="119">
        <f t="shared" si="1"/>
        <v>99.96516853932584</v>
      </c>
    </row>
    <row r="78" spans="1:9" ht="11.25" customHeight="1">
      <c r="A78" s="10">
        <v>689</v>
      </c>
      <c r="B78" s="10">
        <v>112</v>
      </c>
      <c r="C78" s="10">
        <v>6121</v>
      </c>
      <c r="D78" s="10">
        <v>3744</v>
      </c>
      <c r="E78" s="1" t="s">
        <v>649</v>
      </c>
      <c r="F78" s="14">
        <v>10000</v>
      </c>
      <c r="G78" s="13">
        <v>18768</v>
      </c>
      <c r="H78" s="13">
        <v>37.9</v>
      </c>
      <c r="I78" s="119">
        <f t="shared" si="1"/>
        <v>0.20193947144075022</v>
      </c>
    </row>
    <row r="79" spans="1:30" s="1" customFormat="1" ht="11.25" customHeight="1">
      <c r="A79" s="10">
        <v>689</v>
      </c>
      <c r="B79" s="10">
        <v>112</v>
      </c>
      <c r="C79" s="10">
        <v>6126</v>
      </c>
      <c r="D79" s="10">
        <v>3744</v>
      </c>
      <c r="E79" s="1" t="s">
        <v>1368</v>
      </c>
      <c r="F79" s="14">
        <v>0</v>
      </c>
      <c r="G79" s="13">
        <v>760</v>
      </c>
      <c r="H79" s="13">
        <v>740.3</v>
      </c>
      <c r="I79" s="119">
        <f t="shared" si="1"/>
        <v>97.40789473684211</v>
      </c>
      <c r="J79"/>
      <c r="K79"/>
      <c r="L79"/>
      <c r="M79"/>
      <c r="N79" s="13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9" ht="11.25" customHeight="1">
      <c r="A80" s="10">
        <v>692</v>
      </c>
      <c r="B80" s="10">
        <v>112</v>
      </c>
      <c r="C80" s="10">
        <v>6121</v>
      </c>
      <c r="D80" s="10">
        <v>2321</v>
      </c>
      <c r="E80" s="2" t="s">
        <v>650</v>
      </c>
      <c r="F80" s="14">
        <v>2500</v>
      </c>
      <c r="G80" s="13">
        <v>4240</v>
      </c>
      <c r="H80" s="13">
        <v>1914.4</v>
      </c>
      <c r="I80" s="119">
        <f t="shared" si="1"/>
        <v>45.15094339622642</v>
      </c>
    </row>
    <row r="81" spans="1:9" ht="11.25" customHeight="1">
      <c r="A81" s="10">
        <v>693</v>
      </c>
      <c r="B81" s="10">
        <v>112</v>
      </c>
      <c r="C81" s="10">
        <v>6121</v>
      </c>
      <c r="D81" s="10">
        <v>2321</v>
      </c>
      <c r="E81" s="2" t="s">
        <v>651</v>
      </c>
      <c r="F81" s="14">
        <v>10000</v>
      </c>
      <c r="G81" s="13">
        <v>5490</v>
      </c>
      <c r="H81" s="13">
        <v>3681.6</v>
      </c>
      <c r="I81" s="119">
        <f t="shared" si="1"/>
        <v>67.06010928961749</v>
      </c>
    </row>
    <row r="82" spans="1:9" ht="11.25" customHeight="1">
      <c r="A82" s="10">
        <v>693</v>
      </c>
      <c r="B82" s="10">
        <v>112</v>
      </c>
      <c r="C82" s="10">
        <v>6149</v>
      </c>
      <c r="D82" s="10">
        <v>2321</v>
      </c>
      <c r="E82" s="2" t="s">
        <v>442</v>
      </c>
      <c r="F82" s="14">
        <v>0</v>
      </c>
      <c r="G82" s="13">
        <v>10</v>
      </c>
      <c r="H82" s="13">
        <v>8.8</v>
      </c>
      <c r="I82" s="119">
        <f t="shared" si="1"/>
        <v>88.00000000000001</v>
      </c>
    </row>
    <row r="83" spans="1:30" s="1" customFormat="1" ht="11.25" customHeight="1">
      <c r="A83" s="10">
        <v>697</v>
      </c>
      <c r="B83" s="10">
        <v>112</v>
      </c>
      <c r="C83" s="10">
        <v>6121</v>
      </c>
      <c r="D83" s="10">
        <v>2212</v>
      </c>
      <c r="E83" s="1" t="s">
        <v>652</v>
      </c>
      <c r="F83" s="14">
        <v>4000</v>
      </c>
      <c r="G83" s="13">
        <v>15030</v>
      </c>
      <c r="H83" s="13">
        <v>15024.7</v>
      </c>
      <c r="I83" s="119">
        <f t="shared" si="1"/>
        <v>99.9647371922821</v>
      </c>
      <c r="J83"/>
      <c r="K83"/>
      <c r="L83"/>
      <c r="M83"/>
      <c r="N83" s="1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s="1" customFormat="1" ht="11.25" customHeight="1">
      <c r="A84" s="10">
        <v>699</v>
      </c>
      <c r="B84" s="10">
        <v>112</v>
      </c>
      <c r="C84" s="10">
        <v>6121</v>
      </c>
      <c r="D84" s="10">
        <v>3419</v>
      </c>
      <c r="E84" s="2" t="s">
        <v>653</v>
      </c>
      <c r="F84" s="14">
        <v>1000</v>
      </c>
      <c r="G84" s="13">
        <v>1220</v>
      </c>
      <c r="H84" s="13">
        <v>1183</v>
      </c>
      <c r="I84" s="119">
        <f t="shared" si="1"/>
        <v>96.9672131147541</v>
      </c>
      <c r="J84"/>
      <c r="K84"/>
      <c r="L84"/>
      <c r="M84"/>
      <c r="N84" s="13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s="1" customFormat="1" ht="11.25" customHeight="1">
      <c r="A85" s="10">
        <v>700</v>
      </c>
      <c r="B85" s="10">
        <v>112</v>
      </c>
      <c r="C85" s="10">
        <v>6121</v>
      </c>
      <c r="D85" s="10">
        <v>3113</v>
      </c>
      <c r="E85" s="2" t="s">
        <v>654</v>
      </c>
      <c r="F85" s="14">
        <v>500</v>
      </c>
      <c r="G85" s="13">
        <v>560</v>
      </c>
      <c r="H85" s="13">
        <v>553.8</v>
      </c>
      <c r="I85" s="119">
        <f t="shared" si="1"/>
        <v>98.89285714285714</v>
      </c>
      <c r="J85"/>
      <c r="K85"/>
      <c r="L85"/>
      <c r="M85"/>
      <c r="N85" s="13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9" ht="11.25" customHeight="1">
      <c r="A86" s="10">
        <v>701</v>
      </c>
      <c r="B86" s="10">
        <v>112</v>
      </c>
      <c r="C86" s="10">
        <v>6121</v>
      </c>
      <c r="D86" s="10">
        <v>3113</v>
      </c>
      <c r="E86" s="2" t="s">
        <v>655</v>
      </c>
      <c r="F86" s="14">
        <v>1000</v>
      </c>
      <c r="G86" s="13">
        <v>980</v>
      </c>
      <c r="H86" s="13">
        <v>976.5</v>
      </c>
      <c r="I86" s="119">
        <f t="shared" si="1"/>
        <v>99.64285714285714</v>
      </c>
    </row>
    <row r="87" spans="1:30" s="1" customFormat="1" ht="11.25" customHeight="1">
      <c r="A87" s="10">
        <v>702</v>
      </c>
      <c r="B87" s="10">
        <v>112</v>
      </c>
      <c r="C87" s="10">
        <v>6121</v>
      </c>
      <c r="D87" s="10">
        <v>3113</v>
      </c>
      <c r="E87" s="2" t="s">
        <v>656</v>
      </c>
      <c r="F87" s="14">
        <v>500</v>
      </c>
      <c r="G87" s="13">
        <v>500</v>
      </c>
      <c r="H87" s="13">
        <v>497</v>
      </c>
      <c r="I87" s="119">
        <f t="shared" si="1"/>
        <v>99.4</v>
      </c>
      <c r="J87"/>
      <c r="K87"/>
      <c r="L87"/>
      <c r="M87"/>
      <c r="N87" s="13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9" ht="11.25" customHeight="1">
      <c r="A88" s="10">
        <v>703</v>
      </c>
      <c r="B88" s="10">
        <v>112</v>
      </c>
      <c r="C88" s="10">
        <v>6121</v>
      </c>
      <c r="D88" s="10">
        <v>3113</v>
      </c>
      <c r="E88" s="2" t="s">
        <v>657</v>
      </c>
      <c r="F88" s="14">
        <v>2490</v>
      </c>
      <c r="G88" s="13">
        <v>2950</v>
      </c>
      <c r="H88" s="13">
        <v>2940.7</v>
      </c>
      <c r="I88" s="119">
        <f t="shared" si="1"/>
        <v>99.68474576271186</v>
      </c>
    </row>
    <row r="89" spans="1:30" s="1" customFormat="1" ht="11.25" customHeight="1">
      <c r="A89" s="10">
        <v>704</v>
      </c>
      <c r="B89" s="10">
        <v>112</v>
      </c>
      <c r="C89" s="10">
        <v>6121</v>
      </c>
      <c r="D89" s="10">
        <v>3111</v>
      </c>
      <c r="E89" s="2" t="s">
        <v>658</v>
      </c>
      <c r="F89" s="14">
        <v>500</v>
      </c>
      <c r="G89" s="13">
        <v>500</v>
      </c>
      <c r="H89" s="13">
        <v>494</v>
      </c>
      <c r="I89" s="119">
        <f t="shared" si="1"/>
        <v>98.8</v>
      </c>
      <c r="J89"/>
      <c r="K89"/>
      <c r="L89"/>
      <c r="M89"/>
      <c r="N89" s="13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9" ht="11.25" customHeight="1">
      <c r="A90" s="10">
        <v>710</v>
      </c>
      <c r="B90" s="10">
        <v>112</v>
      </c>
      <c r="C90" s="10">
        <v>6119</v>
      </c>
      <c r="D90" s="10">
        <v>3419</v>
      </c>
      <c r="E90" s="2" t="s">
        <v>1371</v>
      </c>
      <c r="F90" s="14">
        <v>0</v>
      </c>
      <c r="G90" s="13">
        <v>355</v>
      </c>
      <c r="H90" s="13">
        <v>352.1</v>
      </c>
      <c r="I90" s="119">
        <f t="shared" si="1"/>
        <v>99.1830985915493</v>
      </c>
    </row>
    <row r="91" spans="1:30" s="1" customFormat="1" ht="11.25" customHeight="1">
      <c r="A91" s="10">
        <v>715</v>
      </c>
      <c r="B91" s="10">
        <v>112</v>
      </c>
      <c r="C91" s="10">
        <v>6121</v>
      </c>
      <c r="D91" s="10">
        <v>2212</v>
      </c>
      <c r="E91" s="2" t="s">
        <v>530</v>
      </c>
      <c r="F91" s="14">
        <v>5000</v>
      </c>
      <c r="G91" s="13">
        <v>13900</v>
      </c>
      <c r="H91" s="13">
        <v>12342.9</v>
      </c>
      <c r="I91" s="119">
        <f t="shared" si="1"/>
        <v>88.7978417266187</v>
      </c>
      <c r="J91"/>
      <c r="K91"/>
      <c r="L91"/>
      <c r="M91"/>
      <c r="N91" s="13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s="1" customFormat="1" ht="11.25" customHeight="1">
      <c r="A92" s="10">
        <v>715</v>
      </c>
      <c r="B92" s="10">
        <v>112</v>
      </c>
      <c r="C92" s="10">
        <v>6121</v>
      </c>
      <c r="D92" s="10">
        <v>3111</v>
      </c>
      <c r="E92" s="2" t="s">
        <v>530</v>
      </c>
      <c r="F92" s="14">
        <v>0</v>
      </c>
      <c r="G92" s="13">
        <v>500</v>
      </c>
      <c r="H92" s="13">
        <v>485.3</v>
      </c>
      <c r="I92" s="119">
        <f t="shared" si="1"/>
        <v>97.06</v>
      </c>
      <c r="J92"/>
      <c r="K92"/>
      <c r="L92"/>
      <c r="M92"/>
      <c r="N92" s="13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s="1" customFormat="1" ht="11.25" customHeight="1">
      <c r="A93" s="10">
        <v>715</v>
      </c>
      <c r="B93" s="10">
        <v>112</v>
      </c>
      <c r="C93" s="10">
        <v>6121</v>
      </c>
      <c r="D93" s="10">
        <v>3311</v>
      </c>
      <c r="E93" s="2" t="s">
        <v>530</v>
      </c>
      <c r="F93" s="14">
        <v>0</v>
      </c>
      <c r="G93" s="13">
        <v>525</v>
      </c>
      <c r="H93" s="13">
        <v>520.6</v>
      </c>
      <c r="I93" s="119">
        <f t="shared" si="1"/>
        <v>99.16190476190476</v>
      </c>
      <c r="J93"/>
      <c r="K93"/>
      <c r="L93"/>
      <c r="M93"/>
      <c r="N93" s="1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s="1" customFormat="1" ht="11.25" customHeight="1">
      <c r="A94" s="10">
        <v>715</v>
      </c>
      <c r="B94" s="10">
        <v>112</v>
      </c>
      <c r="C94" s="10">
        <v>6121</v>
      </c>
      <c r="D94" s="10">
        <v>3313</v>
      </c>
      <c r="E94" s="2" t="s">
        <v>530</v>
      </c>
      <c r="F94" s="14">
        <v>0</v>
      </c>
      <c r="G94" s="13">
        <v>210</v>
      </c>
      <c r="H94" s="13">
        <v>208.8</v>
      </c>
      <c r="I94" s="119">
        <f t="shared" si="1"/>
        <v>99.42857142857143</v>
      </c>
      <c r="J94"/>
      <c r="K94"/>
      <c r="L94"/>
      <c r="M94"/>
      <c r="N94" s="13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9" ht="11.25" customHeight="1">
      <c r="A95" s="10">
        <v>715</v>
      </c>
      <c r="B95" s="10">
        <v>112</v>
      </c>
      <c r="C95" s="10">
        <v>6121</v>
      </c>
      <c r="D95" s="10">
        <v>3421</v>
      </c>
      <c r="E95" s="2" t="s">
        <v>530</v>
      </c>
      <c r="F95" s="14">
        <v>0</v>
      </c>
      <c r="G95" s="13">
        <v>200</v>
      </c>
      <c r="H95" s="13">
        <v>48</v>
      </c>
      <c r="I95" s="119">
        <f t="shared" si="1"/>
        <v>24</v>
      </c>
    </row>
    <row r="96" spans="1:9" ht="11.25" customHeight="1">
      <c r="A96" s="10">
        <v>715</v>
      </c>
      <c r="B96" s="10">
        <v>112</v>
      </c>
      <c r="C96" s="10">
        <v>6121</v>
      </c>
      <c r="D96" s="10">
        <v>3631</v>
      </c>
      <c r="E96" s="2" t="s">
        <v>530</v>
      </c>
      <c r="F96" s="14">
        <v>0</v>
      </c>
      <c r="G96" s="13">
        <v>75</v>
      </c>
      <c r="H96" s="13">
        <v>73.5</v>
      </c>
      <c r="I96" s="119">
        <f t="shared" si="1"/>
        <v>98</v>
      </c>
    </row>
    <row r="97" spans="1:9" ht="11.25" customHeight="1">
      <c r="A97" s="10">
        <v>715</v>
      </c>
      <c r="B97" s="10">
        <v>112</v>
      </c>
      <c r="C97" s="10">
        <v>6121</v>
      </c>
      <c r="D97" s="10">
        <v>6409</v>
      </c>
      <c r="E97" s="2" t="s">
        <v>530</v>
      </c>
      <c r="F97" s="14">
        <v>0</v>
      </c>
      <c r="G97" s="13">
        <v>525</v>
      </c>
      <c r="H97" s="13">
        <v>526.2</v>
      </c>
      <c r="I97" s="119">
        <f t="shared" si="1"/>
        <v>100.22857142857144</v>
      </c>
    </row>
    <row r="98" spans="1:30" s="1" customFormat="1" ht="11.25" customHeight="1">
      <c r="A98" s="10">
        <v>715</v>
      </c>
      <c r="B98" s="10">
        <v>112</v>
      </c>
      <c r="C98" s="10">
        <v>6149</v>
      </c>
      <c r="D98" s="10">
        <v>2212</v>
      </c>
      <c r="E98" s="2" t="s">
        <v>680</v>
      </c>
      <c r="F98" s="14">
        <v>0</v>
      </c>
      <c r="G98" s="13">
        <v>265</v>
      </c>
      <c r="H98" s="13">
        <v>236.8</v>
      </c>
      <c r="I98" s="119">
        <f t="shared" si="1"/>
        <v>89.35849056603774</v>
      </c>
      <c r="J98"/>
      <c r="K98"/>
      <c r="L98"/>
      <c r="M98"/>
      <c r="N98" s="13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s="1" customFormat="1" ht="11.25" customHeight="1">
      <c r="A99" s="10">
        <v>715</v>
      </c>
      <c r="B99" s="10">
        <v>112</v>
      </c>
      <c r="C99" s="10">
        <v>6149</v>
      </c>
      <c r="D99" s="10">
        <v>4333</v>
      </c>
      <c r="E99" s="2" t="s">
        <v>680</v>
      </c>
      <c r="F99" s="14">
        <v>0</v>
      </c>
      <c r="G99" s="13">
        <v>50</v>
      </c>
      <c r="H99" s="13">
        <v>46.7</v>
      </c>
      <c r="I99" s="119">
        <f t="shared" si="1"/>
        <v>93.4</v>
      </c>
      <c r="J99"/>
      <c r="K99"/>
      <c r="L99"/>
      <c r="M99"/>
      <c r="N99" s="13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9" ht="11.25" customHeight="1">
      <c r="A100" s="10">
        <v>720</v>
      </c>
      <c r="B100" s="10">
        <v>112</v>
      </c>
      <c r="C100" s="10">
        <v>6121</v>
      </c>
      <c r="D100" s="10">
        <v>2212</v>
      </c>
      <c r="E100" s="2" t="s">
        <v>681</v>
      </c>
      <c r="F100" s="14">
        <v>0</v>
      </c>
      <c r="G100" s="13">
        <v>13700</v>
      </c>
      <c r="H100" s="13">
        <v>13648</v>
      </c>
      <c r="I100" s="119">
        <f aca="true" t="shared" si="2" ref="I100:I149">(H100/G100)*100</f>
        <v>99.62043795620438</v>
      </c>
    </row>
    <row r="101" spans="1:9" ht="11.25" customHeight="1">
      <c r="A101" s="10">
        <v>720</v>
      </c>
      <c r="B101" s="10">
        <v>112</v>
      </c>
      <c r="C101" s="10">
        <v>6149</v>
      </c>
      <c r="D101" s="10">
        <v>2212</v>
      </c>
      <c r="E101" s="2" t="s">
        <v>423</v>
      </c>
      <c r="F101" s="14">
        <v>0</v>
      </c>
      <c r="G101" s="13">
        <v>200</v>
      </c>
      <c r="H101" s="13">
        <v>195.8</v>
      </c>
      <c r="I101" s="119">
        <f t="shared" si="2"/>
        <v>97.9</v>
      </c>
    </row>
    <row r="102" spans="1:30" s="1" customFormat="1" ht="11.25" customHeight="1">
      <c r="A102" s="10">
        <v>722</v>
      </c>
      <c r="B102" s="10">
        <v>112</v>
      </c>
      <c r="C102" s="10">
        <v>6121</v>
      </c>
      <c r="D102" s="10">
        <v>2212</v>
      </c>
      <c r="E102" s="2" t="s">
        <v>682</v>
      </c>
      <c r="F102" s="14">
        <v>0</v>
      </c>
      <c r="G102" s="13">
        <v>7005</v>
      </c>
      <c r="H102" s="13">
        <v>6954.8</v>
      </c>
      <c r="I102" s="119">
        <f t="shared" si="2"/>
        <v>99.28336902212706</v>
      </c>
      <c r="J102"/>
      <c r="K102"/>
      <c r="L102"/>
      <c r="M102"/>
      <c r="N102" s="13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s="1" customFormat="1" ht="11.25" customHeight="1">
      <c r="A103" s="10">
        <v>722</v>
      </c>
      <c r="B103" s="10">
        <v>112</v>
      </c>
      <c r="C103" s="10">
        <v>6149</v>
      </c>
      <c r="D103" s="10">
        <v>2212</v>
      </c>
      <c r="E103" s="2" t="s">
        <v>424</v>
      </c>
      <c r="F103" s="14">
        <v>0</v>
      </c>
      <c r="G103" s="13">
        <v>95</v>
      </c>
      <c r="H103" s="13">
        <v>95.3</v>
      </c>
      <c r="I103" s="119">
        <f t="shared" si="2"/>
        <v>100.3157894736842</v>
      </c>
      <c r="J103"/>
      <c r="K103"/>
      <c r="L103"/>
      <c r="M103"/>
      <c r="N103" s="1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9" ht="11.25" customHeight="1">
      <c r="A104" s="10">
        <v>723</v>
      </c>
      <c r="B104" s="10">
        <v>112</v>
      </c>
      <c r="C104" s="10">
        <v>6121</v>
      </c>
      <c r="D104" s="10">
        <v>2212</v>
      </c>
      <c r="E104" s="2" t="s">
        <v>683</v>
      </c>
      <c r="F104" s="14">
        <v>0</v>
      </c>
      <c r="G104" s="13">
        <v>25000</v>
      </c>
      <c r="H104" s="13">
        <v>24888.2</v>
      </c>
      <c r="I104" s="119">
        <f t="shared" si="2"/>
        <v>99.5528</v>
      </c>
    </row>
    <row r="105" spans="1:9" ht="11.25" customHeight="1">
      <c r="A105" s="10">
        <v>723</v>
      </c>
      <c r="B105" s="10">
        <v>112</v>
      </c>
      <c r="C105" s="10">
        <v>6149</v>
      </c>
      <c r="D105" s="10">
        <v>2212</v>
      </c>
      <c r="E105" s="2" t="s">
        <v>425</v>
      </c>
      <c r="F105" s="14">
        <v>0</v>
      </c>
      <c r="G105" s="13">
        <v>100</v>
      </c>
      <c r="H105" s="13">
        <v>59</v>
      </c>
      <c r="I105" s="119">
        <f t="shared" si="2"/>
        <v>59</v>
      </c>
    </row>
    <row r="106" spans="1:30" s="1" customFormat="1" ht="11.25" customHeight="1">
      <c r="A106" s="10">
        <v>724</v>
      </c>
      <c r="B106" s="10">
        <v>112</v>
      </c>
      <c r="C106" s="10">
        <v>6121</v>
      </c>
      <c r="D106" s="10">
        <v>2212</v>
      </c>
      <c r="E106" s="2" t="s">
        <v>684</v>
      </c>
      <c r="F106" s="14">
        <v>0</v>
      </c>
      <c r="G106" s="13">
        <v>3500</v>
      </c>
      <c r="H106" s="13">
        <v>0</v>
      </c>
      <c r="I106" s="119">
        <f t="shared" si="2"/>
        <v>0</v>
      </c>
      <c r="J106"/>
      <c r="K106"/>
      <c r="L106"/>
      <c r="M106"/>
      <c r="N106" s="13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s="1" customFormat="1" ht="11.25" customHeight="1">
      <c r="A107" s="10">
        <v>725</v>
      </c>
      <c r="B107" s="10">
        <v>112</v>
      </c>
      <c r="C107" s="10">
        <v>6121</v>
      </c>
      <c r="D107" s="10">
        <v>2212</v>
      </c>
      <c r="E107" s="2" t="s">
        <v>1317</v>
      </c>
      <c r="F107" s="14">
        <v>0</v>
      </c>
      <c r="G107" s="13">
        <v>6980</v>
      </c>
      <c r="H107" s="13">
        <v>6950.1</v>
      </c>
      <c r="I107" s="119">
        <f t="shared" si="2"/>
        <v>99.57163323782235</v>
      </c>
      <c r="J107"/>
      <c r="K107"/>
      <c r="L107"/>
      <c r="M107"/>
      <c r="N107" s="13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s="1" customFormat="1" ht="11.25" customHeight="1">
      <c r="A108" s="10">
        <v>725</v>
      </c>
      <c r="B108" s="10">
        <v>112</v>
      </c>
      <c r="C108" s="10">
        <v>6149</v>
      </c>
      <c r="D108" s="10">
        <v>2212</v>
      </c>
      <c r="E108" s="2" t="s">
        <v>427</v>
      </c>
      <c r="F108" s="14">
        <v>0</v>
      </c>
      <c r="G108" s="13">
        <v>20</v>
      </c>
      <c r="H108" s="13">
        <v>13.6</v>
      </c>
      <c r="I108" s="119">
        <f t="shared" si="2"/>
        <v>68</v>
      </c>
      <c r="J108"/>
      <c r="K108"/>
      <c r="L108"/>
      <c r="M108"/>
      <c r="N108" s="13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s="1" customFormat="1" ht="11.25" customHeight="1">
      <c r="A109" s="10">
        <v>727</v>
      </c>
      <c r="B109" s="10">
        <v>112</v>
      </c>
      <c r="C109" s="10">
        <v>6121</v>
      </c>
      <c r="D109" s="10">
        <v>2212</v>
      </c>
      <c r="E109" s="2" t="s">
        <v>435</v>
      </c>
      <c r="F109" s="14">
        <v>0</v>
      </c>
      <c r="G109" s="13">
        <v>2000</v>
      </c>
      <c r="H109" s="13">
        <v>1967.5</v>
      </c>
      <c r="I109" s="119">
        <f t="shared" si="2"/>
        <v>98.375</v>
      </c>
      <c r="J109"/>
      <c r="K109"/>
      <c r="L109"/>
      <c r="M109"/>
      <c r="N109" s="13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s="1" customFormat="1" ht="11.25" customHeight="1">
      <c r="A110" s="10">
        <v>728</v>
      </c>
      <c r="B110" s="10">
        <v>112</v>
      </c>
      <c r="C110" s="10">
        <v>6126</v>
      </c>
      <c r="D110" s="10">
        <v>2212</v>
      </c>
      <c r="E110" s="2" t="s">
        <v>436</v>
      </c>
      <c r="F110" s="14">
        <v>0</v>
      </c>
      <c r="G110" s="13">
        <v>1000</v>
      </c>
      <c r="H110" s="13">
        <v>149.6</v>
      </c>
      <c r="I110" s="119">
        <f t="shared" si="2"/>
        <v>14.959999999999999</v>
      </c>
      <c r="J110"/>
      <c r="K110"/>
      <c r="L110"/>
      <c r="M110"/>
      <c r="N110" s="13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9" ht="11.25" customHeight="1">
      <c r="A111" s="10">
        <v>731</v>
      </c>
      <c r="B111" s="10">
        <v>112</v>
      </c>
      <c r="C111" s="10">
        <v>6121</v>
      </c>
      <c r="D111" s="10">
        <v>2321</v>
      </c>
      <c r="E111" s="2" t="s">
        <v>335</v>
      </c>
      <c r="F111" s="14">
        <v>12000</v>
      </c>
      <c r="G111" s="13">
        <v>17865</v>
      </c>
      <c r="H111" s="13">
        <v>17863.7</v>
      </c>
      <c r="I111" s="119">
        <f t="shared" si="2"/>
        <v>99.99272320179121</v>
      </c>
    </row>
    <row r="112" spans="1:30" s="1" customFormat="1" ht="11.25" customHeight="1">
      <c r="A112" s="10">
        <v>731</v>
      </c>
      <c r="B112" s="10">
        <v>112</v>
      </c>
      <c r="C112" s="10">
        <v>6149</v>
      </c>
      <c r="D112" s="10">
        <v>2321</v>
      </c>
      <c r="E112" s="2" t="s">
        <v>685</v>
      </c>
      <c r="F112" s="14">
        <v>0</v>
      </c>
      <c r="G112" s="13">
        <v>35</v>
      </c>
      <c r="H112" s="13">
        <v>30.8</v>
      </c>
      <c r="I112" s="119">
        <f t="shared" si="2"/>
        <v>88</v>
      </c>
      <c r="J112"/>
      <c r="K112"/>
      <c r="L112"/>
      <c r="M112"/>
      <c r="N112" s="13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s="31" customFormat="1" ht="11.25" customHeight="1">
      <c r="A113" s="10">
        <v>732</v>
      </c>
      <c r="B113" s="10">
        <v>112</v>
      </c>
      <c r="C113" s="10">
        <v>6121</v>
      </c>
      <c r="D113" s="10">
        <v>2310</v>
      </c>
      <c r="E113" s="2" t="s">
        <v>531</v>
      </c>
      <c r="F113" s="14">
        <v>10000</v>
      </c>
      <c r="G113" s="13">
        <v>3685</v>
      </c>
      <c r="H113" s="13">
        <v>3633.8</v>
      </c>
      <c r="I113" s="119">
        <f t="shared" si="2"/>
        <v>98.61058344640435</v>
      </c>
      <c r="J113"/>
      <c r="K113"/>
      <c r="L113"/>
      <c r="M113"/>
      <c r="N113" s="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s="31" customFormat="1" ht="11.25" customHeight="1">
      <c r="A114" s="10">
        <v>732</v>
      </c>
      <c r="B114" s="10">
        <v>112</v>
      </c>
      <c r="C114" s="10">
        <v>6149</v>
      </c>
      <c r="D114" s="10">
        <v>2310</v>
      </c>
      <c r="E114" s="2" t="s">
        <v>686</v>
      </c>
      <c r="F114" s="14">
        <v>0</v>
      </c>
      <c r="G114" s="13">
        <v>5</v>
      </c>
      <c r="H114" s="13">
        <v>3.4</v>
      </c>
      <c r="I114" s="119">
        <f t="shared" si="2"/>
        <v>68</v>
      </c>
      <c r="J114"/>
      <c r="K114"/>
      <c r="L114"/>
      <c r="M114"/>
      <c r="N114" s="13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s="31" customFormat="1" ht="11.25" customHeight="1">
      <c r="A115" s="10">
        <v>735</v>
      </c>
      <c r="B115" s="10">
        <v>112</v>
      </c>
      <c r="C115" s="10">
        <v>6121</v>
      </c>
      <c r="D115" s="10">
        <v>4312</v>
      </c>
      <c r="E115" s="2" t="s">
        <v>429</v>
      </c>
      <c r="F115" s="14">
        <v>0</v>
      </c>
      <c r="G115" s="13">
        <v>847</v>
      </c>
      <c r="H115" s="13">
        <v>841.4</v>
      </c>
      <c r="I115" s="119">
        <f t="shared" si="2"/>
        <v>99.3388429752066</v>
      </c>
      <c r="J115"/>
      <c r="K115"/>
      <c r="L115"/>
      <c r="M115"/>
      <c r="N115" s="13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s="31" customFormat="1" ht="11.25" customHeight="1">
      <c r="A116" s="10">
        <v>735</v>
      </c>
      <c r="B116" s="10">
        <v>112</v>
      </c>
      <c r="C116" s="10">
        <v>6126</v>
      </c>
      <c r="D116" s="10">
        <v>4312</v>
      </c>
      <c r="E116" s="2" t="s">
        <v>443</v>
      </c>
      <c r="F116" s="14">
        <v>0</v>
      </c>
      <c r="G116" s="13">
        <v>23</v>
      </c>
      <c r="H116" s="13">
        <v>23</v>
      </c>
      <c r="I116" s="119">
        <f t="shared" si="2"/>
        <v>100</v>
      </c>
      <c r="J116"/>
      <c r="K116"/>
      <c r="L116"/>
      <c r="M116"/>
      <c r="N116" s="13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s="31" customFormat="1" ht="11.25" customHeight="1">
      <c r="A117" s="10">
        <v>739</v>
      </c>
      <c r="B117" s="10">
        <v>112</v>
      </c>
      <c r="C117" s="10">
        <v>6121</v>
      </c>
      <c r="D117" s="10">
        <v>2212</v>
      </c>
      <c r="E117" s="2" t="s">
        <v>1457</v>
      </c>
      <c r="F117" s="14">
        <v>0</v>
      </c>
      <c r="G117" s="13">
        <v>50</v>
      </c>
      <c r="H117" s="13">
        <v>50</v>
      </c>
      <c r="I117" s="119">
        <f t="shared" si="2"/>
        <v>100</v>
      </c>
      <c r="J117"/>
      <c r="K117"/>
      <c r="L117"/>
      <c r="M117"/>
      <c r="N117" s="13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s="1" customFormat="1" ht="11.25" customHeight="1">
      <c r="A118" s="10">
        <v>786</v>
      </c>
      <c r="B118" s="10">
        <v>112</v>
      </c>
      <c r="C118" s="10">
        <v>6121</v>
      </c>
      <c r="D118" s="10">
        <v>2321</v>
      </c>
      <c r="E118" s="2" t="s">
        <v>687</v>
      </c>
      <c r="F118" s="14">
        <v>0</v>
      </c>
      <c r="G118" s="13">
        <v>700</v>
      </c>
      <c r="H118" s="13">
        <v>540</v>
      </c>
      <c r="I118" s="119">
        <f t="shared" si="2"/>
        <v>77.14285714285715</v>
      </c>
      <c r="J118"/>
      <c r="K118"/>
      <c r="L118"/>
      <c r="M118"/>
      <c r="N118" s="13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s="31" customFormat="1" ht="11.25" customHeight="1">
      <c r="A119" s="10">
        <v>789</v>
      </c>
      <c r="B119" s="10">
        <v>112</v>
      </c>
      <c r="C119" s="10">
        <v>6121</v>
      </c>
      <c r="D119" s="10">
        <v>2212</v>
      </c>
      <c r="E119" s="2" t="s">
        <v>688</v>
      </c>
      <c r="F119" s="14">
        <v>0</v>
      </c>
      <c r="G119" s="13">
        <v>560</v>
      </c>
      <c r="H119" s="13">
        <v>550.4</v>
      </c>
      <c r="I119" s="119">
        <f t="shared" si="2"/>
        <v>98.28571428571428</v>
      </c>
      <c r="J119"/>
      <c r="K119"/>
      <c r="L119"/>
      <c r="M119"/>
      <c r="N119" s="13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9" ht="11.25" customHeight="1">
      <c r="A120" s="10">
        <v>6008</v>
      </c>
      <c r="B120" s="10">
        <v>112</v>
      </c>
      <c r="C120" s="10">
        <v>6121</v>
      </c>
      <c r="D120" s="10">
        <v>2333</v>
      </c>
      <c r="E120" s="1" t="s">
        <v>319</v>
      </c>
      <c r="F120" s="14">
        <v>2500</v>
      </c>
      <c r="G120" s="13">
        <v>7865</v>
      </c>
      <c r="H120" s="13">
        <v>2097.5</v>
      </c>
      <c r="I120" s="119">
        <f t="shared" si="2"/>
        <v>26.668785759694853</v>
      </c>
    </row>
    <row r="121" spans="1:9" ht="11.25" customHeight="1">
      <c r="A121" s="10">
        <v>6008</v>
      </c>
      <c r="B121" s="10">
        <v>112</v>
      </c>
      <c r="C121" s="10">
        <v>6126</v>
      </c>
      <c r="D121" s="10">
        <v>2333</v>
      </c>
      <c r="E121" s="1" t="s">
        <v>308</v>
      </c>
      <c r="F121" s="14">
        <v>0</v>
      </c>
      <c r="G121" s="13">
        <v>35</v>
      </c>
      <c r="H121" s="13">
        <v>30.5</v>
      </c>
      <c r="I121" s="119">
        <f t="shared" si="2"/>
        <v>87.14285714285714</v>
      </c>
    </row>
    <row r="122" spans="1:9" ht="11.25" customHeight="1">
      <c r="A122" s="10">
        <v>6009</v>
      </c>
      <c r="B122" s="10">
        <v>112</v>
      </c>
      <c r="C122" s="10">
        <v>6121</v>
      </c>
      <c r="D122" s="10">
        <v>3745</v>
      </c>
      <c r="E122" s="1" t="s">
        <v>4</v>
      </c>
      <c r="F122" s="14">
        <v>8000</v>
      </c>
      <c r="G122" s="13">
        <v>12700</v>
      </c>
      <c r="H122" s="13">
        <v>9228.2</v>
      </c>
      <c r="I122" s="119">
        <f t="shared" si="2"/>
        <v>72.66299212598426</v>
      </c>
    </row>
    <row r="123" spans="1:9" ht="11.25" customHeight="1">
      <c r="A123" s="10">
        <v>6009</v>
      </c>
      <c r="B123" s="10">
        <v>112</v>
      </c>
      <c r="C123" s="10">
        <v>6126</v>
      </c>
      <c r="D123" s="10">
        <v>3745</v>
      </c>
      <c r="E123" s="1" t="s">
        <v>1369</v>
      </c>
      <c r="F123" s="14">
        <v>0</v>
      </c>
      <c r="G123" s="13">
        <v>2450</v>
      </c>
      <c r="H123" s="13">
        <v>1669.8</v>
      </c>
      <c r="I123" s="119">
        <f t="shared" si="2"/>
        <v>68.15510204081633</v>
      </c>
    </row>
    <row r="124" spans="1:9" ht="11.25" customHeight="1">
      <c r="A124" s="10">
        <v>6009</v>
      </c>
      <c r="B124" s="10">
        <v>112</v>
      </c>
      <c r="C124" s="10">
        <v>6149</v>
      </c>
      <c r="D124" s="10">
        <v>3745</v>
      </c>
      <c r="E124" s="1" t="s">
        <v>420</v>
      </c>
      <c r="F124" s="14">
        <v>0</v>
      </c>
      <c r="G124" s="13">
        <v>200</v>
      </c>
      <c r="H124" s="13">
        <v>198.5</v>
      </c>
      <c r="I124" s="119">
        <f t="shared" si="2"/>
        <v>99.25</v>
      </c>
    </row>
    <row r="125" spans="1:9" ht="11.25" customHeight="1">
      <c r="A125" s="10">
        <v>6010</v>
      </c>
      <c r="B125" s="10" t="s">
        <v>336</v>
      </c>
      <c r="C125" s="10">
        <v>6149</v>
      </c>
      <c r="D125" s="10">
        <v>3639</v>
      </c>
      <c r="E125" s="2" t="s">
        <v>337</v>
      </c>
      <c r="F125" s="1">
        <v>300</v>
      </c>
      <c r="G125" s="13">
        <v>280</v>
      </c>
      <c r="H125" s="13">
        <v>109.1</v>
      </c>
      <c r="I125" s="119">
        <f t="shared" si="2"/>
        <v>38.964285714285715</v>
      </c>
    </row>
    <row r="126" spans="1:9" ht="11.25" customHeight="1">
      <c r="A126" s="10">
        <v>6010</v>
      </c>
      <c r="B126" s="10" t="s">
        <v>336</v>
      </c>
      <c r="C126" s="10">
        <v>6149</v>
      </c>
      <c r="D126" s="10">
        <v>3113</v>
      </c>
      <c r="E126" s="2" t="s">
        <v>337</v>
      </c>
      <c r="F126" s="1">
        <v>0</v>
      </c>
      <c r="G126" s="13">
        <v>20</v>
      </c>
      <c r="H126" s="13">
        <v>19.5</v>
      </c>
      <c r="I126" s="119">
        <f t="shared" si="2"/>
        <v>97.5</v>
      </c>
    </row>
    <row r="127" spans="1:9" ht="11.25" customHeight="1">
      <c r="A127" s="10">
        <v>6011</v>
      </c>
      <c r="B127" s="10" t="s">
        <v>336</v>
      </c>
      <c r="C127" s="10">
        <v>6149</v>
      </c>
      <c r="D127" s="10">
        <v>2212</v>
      </c>
      <c r="E127" s="2" t="s">
        <v>338</v>
      </c>
      <c r="F127" s="14">
        <v>123</v>
      </c>
      <c r="G127" s="13">
        <v>116</v>
      </c>
      <c r="H127" s="13">
        <v>50</v>
      </c>
      <c r="I127" s="119">
        <f t="shared" si="2"/>
        <v>43.103448275862064</v>
      </c>
    </row>
    <row r="128" spans="1:9" ht="11.25" customHeight="1">
      <c r="A128" s="10">
        <v>6011</v>
      </c>
      <c r="B128" s="10" t="s">
        <v>336</v>
      </c>
      <c r="C128" s="10">
        <v>6149</v>
      </c>
      <c r="D128" s="10">
        <v>2321</v>
      </c>
      <c r="E128" s="2" t="s">
        <v>338</v>
      </c>
      <c r="F128" s="14">
        <v>0</v>
      </c>
      <c r="G128" s="13">
        <v>7</v>
      </c>
      <c r="H128" s="13">
        <v>2.5</v>
      </c>
      <c r="I128" s="119">
        <f t="shared" si="2"/>
        <v>35.714285714285715</v>
      </c>
    </row>
    <row r="129" spans="1:9" ht="11.25" customHeight="1">
      <c r="A129" s="10">
        <v>6012</v>
      </c>
      <c r="B129" s="10">
        <v>112</v>
      </c>
      <c r="C129" s="10">
        <v>6149</v>
      </c>
      <c r="D129" s="10">
        <v>2212</v>
      </c>
      <c r="E129" s="2" t="s">
        <v>339</v>
      </c>
      <c r="F129" s="14">
        <v>100</v>
      </c>
      <c r="G129" s="13">
        <v>100</v>
      </c>
      <c r="H129" s="13">
        <v>0</v>
      </c>
      <c r="I129" s="119">
        <f t="shared" si="2"/>
        <v>0</v>
      </c>
    </row>
    <row r="130" spans="1:9" ht="11.25" customHeight="1">
      <c r="A130" s="10">
        <v>6013</v>
      </c>
      <c r="B130" s="18">
        <v>112</v>
      </c>
      <c r="C130" s="10">
        <v>6149</v>
      </c>
      <c r="D130" s="10">
        <v>2212</v>
      </c>
      <c r="E130" s="1" t="s">
        <v>5</v>
      </c>
      <c r="F130" s="14">
        <v>250</v>
      </c>
      <c r="G130" s="13">
        <v>250</v>
      </c>
      <c r="H130" s="13">
        <v>223.8</v>
      </c>
      <c r="I130" s="119">
        <f t="shared" si="2"/>
        <v>89.52</v>
      </c>
    </row>
    <row r="131" spans="1:9" ht="11.25" customHeight="1">
      <c r="A131" s="10">
        <v>6014</v>
      </c>
      <c r="B131" s="18">
        <v>112</v>
      </c>
      <c r="C131" s="10">
        <v>6149</v>
      </c>
      <c r="D131" s="10">
        <v>2212</v>
      </c>
      <c r="E131" s="1" t="s">
        <v>6</v>
      </c>
      <c r="F131" s="14">
        <v>300</v>
      </c>
      <c r="G131" s="13">
        <v>245</v>
      </c>
      <c r="H131" s="13">
        <v>147.8</v>
      </c>
      <c r="I131" s="119">
        <f t="shared" si="2"/>
        <v>60.3265306122449</v>
      </c>
    </row>
    <row r="132" spans="1:9" ht="11.25" customHeight="1">
      <c r="A132" s="10">
        <v>6014</v>
      </c>
      <c r="B132" s="18">
        <v>112</v>
      </c>
      <c r="C132" s="10">
        <v>6149</v>
      </c>
      <c r="D132" s="10">
        <v>2310</v>
      </c>
      <c r="E132" s="1" t="s">
        <v>6</v>
      </c>
      <c r="F132" s="14">
        <v>0</v>
      </c>
      <c r="G132" s="13">
        <v>10</v>
      </c>
      <c r="H132" s="13">
        <v>4</v>
      </c>
      <c r="I132" s="119">
        <f t="shared" si="2"/>
        <v>40</v>
      </c>
    </row>
    <row r="133" spans="1:9" ht="11.25" customHeight="1">
      <c r="A133" s="10">
        <v>6014</v>
      </c>
      <c r="B133" s="18">
        <v>112</v>
      </c>
      <c r="C133" s="10">
        <v>6149</v>
      </c>
      <c r="D133" s="10">
        <v>2333</v>
      </c>
      <c r="E133" s="1" t="s">
        <v>6</v>
      </c>
      <c r="F133" s="14">
        <v>0</v>
      </c>
      <c r="G133" s="13">
        <v>7</v>
      </c>
      <c r="H133" s="13">
        <v>3</v>
      </c>
      <c r="I133" s="119">
        <f t="shared" si="2"/>
        <v>42.857142857142854</v>
      </c>
    </row>
    <row r="134" spans="1:9" ht="11.25" customHeight="1">
      <c r="A134" s="10">
        <v>6014</v>
      </c>
      <c r="B134" s="18">
        <v>112</v>
      </c>
      <c r="C134" s="10">
        <v>6149</v>
      </c>
      <c r="D134" s="10">
        <v>3311</v>
      </c>
      <c r="E134" s="1" t="s">
        <v>6</v>
      </c>
      <c r="F134" s="14">
        <v>0</v>
      </c>
      <c r="G134" s="13">
        <v>8</v>
      </c>
      <c r="H134" s="13">
        <v>7.4</v>
      </c>
      <c r="I134" s="119">
        <f t="shared" si="2"/>
        <v>92.5</v>
      </c>
    </row>
    <row r="135" spans="1:9" ht="11.25" customHeight="1">
      <c r="A135" s="10">
        <v>6014</v>
      </c>
      <c r="B135" s="18">
        <v>112</v>
      </c>
      <c r="C135" s="10">
        <v>6149</v>
      </c>
      <c r="D135" s="10">
        <v>3744</v>
      </c>
      <c r="E135" s="1" t="s">
        <v>6</v>
      </c>
      <c r="F135" s="14">
        <v>0</v>
      </c>
      <c r="G135" s="13">
        <v>25</v>
      </c>
      <c r="H135" s="13">
        <v>20.3</v>
      </c>
      <c r="I135" s="119">
        <f t="shared" si="2"/>
        <v>81.2</v>
      </c>
    </row>
    <row r="136" spans="1:9" ht="11.25" customHeight="1">
      <c r="A136" s="10">
        <v>6014</v>
      </c>
      <c r="B136" s="18">
        <v>112</v>
      </c>
      <c r="C136" s="10">
        <v>6149</v>
      </c>
      <c r="D136" s="10">
        <v>6409</v>
      </c>
      <c r="E136" s="1" t="s">
        <v>6</v>
      </c>
      <c r="F136" s="14">
        <v>0</v>
      </c>
      <c r="G136" s="13">
        <v>5</v>
      </c>
      <c r="H136" s="13">
        <v>3.4</v>
      </c>
      <c r="I136" s="119">
        <f t="shared" si="2"/>
        <v>68</v>
      </c>
    </row>
    <row r="137" spans="1:9" ht="11.25" customHeight="1">
      <c r="A137" s="10">
        <v>6015</v>
      </c>
      <c r="B137" s="10">
        <v>112</v>
      </c>
      <c r="C137" s="10">
        <v>6149</v>
      </c>
      <c r="D137" s="10">
        <v>2212</v>
      </c>
      <c r="E137" s="2" t="s">
        <v>659</v>
      </c>
      <c r="F137" s="1">
        <v>900</v>
      </c>
      <c r="G137" s="13">
        <v>545</v>
      </c>
      <c r="H137" s="13">
        <v>0</v>
      </c>
      <c r="I137" s="119">
        <f t="shared" si="2"/>
        <v>0</v>
      </c>
    </row>
    <row r="138" spans="1:9" ht="11.25" customHeight="1">
      <c r="A138" s="10">
        <v>6016</v>
      </c>
      <c r="B138" s="18">
        <v>112</v>
      </c>
      <c r="C138" s="10">
        <v>6145</v>
      </c>
      <c r="D138" s="10">
        <v>2310</v>
      </c>
      <c r="E138" s="1" t="s">
        <v>7</v>
      </c>
      <c r="F138" s="14">
        <v>100</v>
      </c>
      <c r="G138" s="13">
        <v>91</v>
      </c>
      <c r="H138" s="13">
        <v>88.4</v>
      </c>
      <c r="I138" s="119">
        <f t="shared" si="2"/>
        <v>97.14285714285715</v>
      </c>
    </row>
    <row r="139" spans="1:9" ht="11.25" customHeight="1">
      <c r="A139" s="10">
        <v>6016</v>
      </c>
      <c r="B139" s="18">
        <v>112</v>
      </c>
      <c r="C139" s="10">
        <v>6145</v>
      </c>
      <c r="D139" s="10">
        <v>2321</v>
      </c>
      <c r="E139" s="1" t="s">
        <v>7</v>
      </c>
      <c r="F139" s="14">
        <v>0</v>
      </c>
      <c r="G139" s="13">
        <v>9</v>
      </c>
      <c r="H139" s="13">
        <v>9</v>
      </c>
      <c r="I139" s="119">
        <f t="shared" si="2"/>
        <v>100</v>
      </c>
    </row>
    <row r="140" spans="1:9" ht="11.25" customHeight="1">
      <c r="A140" s="10">
        <v>6051</v>
      </c>
      <c r="B140" s="18">
        <v>112</v>
      </c>
      <c r="C140" s="10">
        <v>6121</v>
      </c>
      <c r="D140" s="10">
        <v>2310</v>
      </c>
      <c r="E140" s="1" t="s">
        <v>1282</v>
      </c>
      <c r="F140" s="14">
        <v>0</v>
      </c>
      <c r="G140" s="13">
        <v>700</v>
      </c>
      <c r="H140" s="13">
        <v>0</v>
      </c>
      <c r="I140" s="119">
        <f t="shared" si="2"/>
        <v>0</v>
      </c>
    </row>
    <row r="141" spans="1:9" ht="11.25" customHeight="1">
      <c r="A141" s="10">
        <v>6052</v>
      </c>
      <c r="B141" s="18">
        <v>112</v>
      </c>
      <c r="C141" s="10">
        <v>6121</v>
      </c>
      <c r="D141" s="10">
        <v>3311</v>
      </c>
      <c r="E141" s="1" t="s">
        <v>689</v>
      </c>
      <c r="F141" s="14">
        <v>0</v>
      </c>
      <c r="G141" s="13">
        <v>50</v>
      </c>
      <c r="H141" s="13">
        <v>27</v>
      </c>
      <c r="I141" s="119">
        <f t="shared" si="2"/>
        <v>54</v>
      </c>
    </row>
    <row r="142" spans="1:9" ht="11.25" customHeight="1">
      <c r="A142" s="10">
        <v>6079</v>
      </c>
      <c r="B142" s="18">
        <v>112</v>
      </c>
      <c r="C142" s="10">
        <v>6349</v>
      </c>
      <c r="D142" s="10">
        <v>2321</v>
      </c>
      <c r="E142" s="1" t="s">
        <v>852</v>
      </c>
      <c r="F142" s="14">
        <v>0</v>
      </c>
      <c r="G142" s="13">
        <v>4067</v>
      </c>
      <c r="H142" s="13">
        <v>0</v>
      </c>
      <c r="I142" s="119">
        <f t="shared" si="2"/>
        <v>0</v>
      </c>
    </row>
    <row r="143" spans="1:9" ht="12.75">
      <c r="A143" s="33"/>
      <c r="B143" s="33" t="s">
        <v>340</v>
      </c>
      <c r="C143" s="33"/>
      <c r="D143" s="33"/>
      <c r="E143" s="17" t="s">
        <v>1609</v>
      </c>
      <c r="F143" s="19">
        <f>SUBTOTAL(9,F28:F138)</f>
        <v>357063</v>
      </c>
      <c r="G143" s="20">
        <f>SUBTOTAL(9,G26:G142)</f>
        <v>673588</v>
      </c>
      <c r="H143" s="20">
        <f>SUBTOTAL(9,H26:H142)</f>
        <v>500252.63000000006</v>
      </c>
      <c r="I143" s="353">
        <f t="shared" si="2"/>
        <v>74.26685600099765</v>
      </c>
    </row>
    <row r="144" spans="1:9" ht="11.25" customHeight="1">
      <c r="A144" s="10">
        <v>6017</v>
      </c>
      <c r="B144" s="10">
        <v>114</v>
      </c>
      <c r="C144" s="10">
        <v>6121</v>
      </c>
      <c r="D144" s="10">
        <v>3639</v>
      </c>
      <c r="E144" s="2" t="s">
        <v>1353</v>
      </c>
      <c r="F144" s="14">
        <v>7000</v>
      </c>
      <c r="G144" s="13">
        <v>50110</v>
      </c>
      <c r="H144" s="13">
        <v>33570.5</v>
      </c>
      <c r="I144" s="119">
        <f t="shared" si="2"/>
        <v>66.993614049092</v>
      </c>
    </row>
    <row r="145" spans="1:9" ht="11.25" customHeight="1">
      <c r="A145" s="10">
        <v>6018</v>
      </c>
      <c r="B145" s="10" t="s">
        <v>156</v>
      </c>
      <c r="C145" s="10" t="s">
        <v>341</v>
      </c>
      <c r="D145" s="10" t="s">
        <v>175</v>
      </c>
      <c r="E145" s="2" t="s">
        <v>342</v>
      </c>
      <c r="F145" s="14">
        <v>40000</v>
      </c>
      <c r="G145" s="13">
        <v>66700</v>
      </c>
      <c r="H145" s="13">
        <v>52280.1</v>
      </c>
      <c r="I145" s="119">
        <f t="shared" si="2"/>
        <v>78.38095952023988</v>
      </c>
    </row>
    <row r="146" spans="1:9" ht="11.25" customHeight="1">
      <c r="A146" s="10">
        <v>6019</v>
      </c>
      <c r="B146" s="10" t="s">
        <v>156</v>
      </c>
      <c r="C146" s="10" t="s">
        <v>341</v>
      </c>
      <c r="D146" s="10" t="s">
        <v>175</v>
      </c>
      <c r="E146" s="2" t="s">
        <v>714</v>
      </c>
      <c r="F146" s="14">
        <v>5000</v>
      </c>
      <c r="G146" s="13">
        <v>17116</v>
      </c>
      <c r="H146" s="13">
        <v>0</v>
      </c>
      <c r="I146" s="119">
        <f t="shared" si="2"/>
        <v>0</v>
      </c>
    </row>
    <row r="147" spans="1:9" ht="12.75">
      <c r="A147" s="10"/>
      <c r="B147" s="33" t="s">
        <v>343</v>
      </c>
      <c r="C147" s="33"/>
      <c r="D147" s="33"/>
      <c r="E147" s="17" t="s">
        <v>1611</v>
      </c>
      <c r="F147" s="19">
        <f>SUBTOTAL(9,F144:F146)</f>
        <v>52000</v>
      </c>
      <c r="G147" s="20">
        <f>SUBTOTAL(9,G144:G146)</f>
        <v>133926</v>
      </c>
      <c r="H147" s="20">
        <f>SUBTOTAL(9,H144:H146)</f>
        <v>85850.6</v>
      </c>
      <c r="I147" s="353">
        <f t="shared" si="2"/>
        <v>64.10301211116587</v>
      </c>
    </row>
    <row r="148" spans="1:9" ht="11.25" customHeight="1">
      <c r="A148" s="10">
        <v>6040</v>
      </c>
      <c r="B148" s="10">
        <v>115</v>
      </c>
      <c r="C148" s="10">
        <v>6121</v>
      </c>
      <c r="D148" s="10">
        <v>2219</v>
      </c>
      <c r="E148" s="2" t="s">
        <v>309</v>
      </c>
      <c r="F148" s="14">
        <v>0</v>
      </c>
      <c r="G148" s="13">
        <v>97</v>
      </c>
      <c r="H148" s="13">
        <v>17.5</v>
      </c>
      <c r="I148" s="119">
        <f t="shared" si="2"/>
        <v>18.04123711340206</v>
      </c>
    </row>
    <row r="149" spans="1:9" ht="11.25" customHeight="1">
      <c r="A149" s="10">
        <v>6041</v>
      </c>
      <c r="B149" s="10">
        <v>115</v>
      </c>
      <c r="C149" s="10">
        <v>6126</v>
      </c>
      <c r="D149" s="10">
        <v>2219</v>
      </c>
      <c r="E149" s="2" t="s">
        <v>310</v>
      </c>
      <c r="F149" s="14">
        <v>0</v>
      </c>
      <c r="G149" s="13">
        <v>24</v>
      </c>
      <c r="H149" s="13">
        <v>0</v>
      </c>
      <c r="I149" s="119">
        <f t="shared" si="2"/>
        <v>0</v>
      </c>
    </row>
    <row r="150" spans="1:9" ht="11.25" customHeight="1">
      <c r="A150" s="10">
        <v>6042</v>
      </c>
      <c r="B150" s="10">
        <v>115</v>
      </c>
      <c r="C150" s="10">
        <v>6126</v>
      </c>
      <c r="D150" s="10">
        <v>3722</v>
      </c>
      <c r="E150" s="2" t="s">
        <v>313</v>
      </c>
      <c r="F150" s="14">
        <v>0</v>
      </c>
      <c r="G150" s="13">
        <v>100</v>
      </c>
      <c r="H150" s="13">
        <v>0</v>
      </c>
      <c r="I150" s="119">
        <f aca="true" t="shared" si="3" ref="I150:I218">(H150/G150)*100</f>
        <v>0</v>
      </c>
    </row>
    <row r="151" spans="1:9" ht="11.25" customHeight="1">
      <c r="A151" s="10">
        <v>6055</v>
      </c>
      <c r="B151" s="10">
        <v>115</v>
      </c>
      <c r="C151" s="10">
        <v>6121</v>
      </c>
      <c r="D151" s="10">
        <v>2221</v>
      </c>
      <c r="E151" s="2" t="s">
        <v>66</v>
      </c>
      <c r="F151" s="14">
        <v>0</v>
      </c>
      <c r="G151" s="13">
        <v>284.7</v>
      </c>
      <c r="H151" s="13">
        <v>225.7</v>
      </c>
      <c r="I151" s="119">
        <f t="shared" si="3"/>
        <v>79.27643133122585</v>
      </c>
    </row>
    <row r="152" spans="1:9" ht="11.25" customHeight="1">
      <c r="A152" s="10">
        <v>6050</v>
      </c>
      <c r="B152" s="10">
        <v>115</v>
      </c>
      <c r="C152" s="10">
        <v>6122</v>
      </c>
      <c r="D152" s="10">
        <v>3745</v>
      </c>
      <c r="E152" s="2" t="s">
        <v>69</v>
      </c>
      <c r="F152" s="14">
        <v>0</v>
      </c>
      <c r="G152" s="13">
        <v>198.3</v>
      </c>
      <c r="H152" s="13">
        <v>198.3</v>
      </c>
      <c r="I152" s="119">
        <f t="shared" si="3"/>
        <v>100</v>
      </c>
    </row>
    <row r="153" spans="1:9" ht="11.25" customHeight="1">
      <c r="A153" s="10">
        <v>6065</v>
      </c>
      <c r="B153" s="10">
        <v>115</v>
      </c>
      <c r="C153" s="10">
        <v>6121</v>
      </c>
      <c r="D153" s="10">
        <v>2321</v>
      </c>
      <c r="E153" s="2" t="s">
        <v>421</v>
      </c>
      <c r="F153" s="14">
        <v>0</v>
      </c>
      <c r="G153" s="13">
        <v>1500</v>
      </c>
      <c r="H153" s="13">
        <v>330.8</v>
      </c>
      <c r="I153" s="119">
        <f t="shared" si="3"/>
        <v>22.053333333333335</v>
      </c>
    </row>
    <row r="154" spans="1:9" ht="11.25" customHeight="1">
      <c r="A154" s="10">
        <v>6069</v>
      </c>
      <c r="B154" s="10">
        <v>115</v>
      </c>
      <c r="C154" s="10">
        <v>6121</v>
      </c>
      <c r="D154" s="10">
        <v>2212</v>
      </c>
      <c r="E154" s="2" t="s">
        <v>280</v>
      </c>
      <c r="F154" s="14">
        <v>0</v>
      </c>
      <c r="G154" s="13">
        <v>100</v>
      </c>
      <c r="H154" s="13">
        <v>43.5</v>
      </c>
      <c r="I154" s="119">
        <f t="shared" si="3"/>
        <v>43.5</v>
      </c>
    </row>
    <row r="155" spans="1:9" ht="11.25" customHeight="1">
      <c r="A155" s="10">
        <v>6081</v>
      </c>
      <c r="B155" s="10">
        <v>115</v>
      </c>
      <c r="C155" s="10">
        <v>6119</v>
      </c>
      <c r="D155" s="10">
        <v>3419</v>
      </c>
      <c r="E155" s="2" t="s">
        <v>1726</v>
      </c>
      <c r="F155" s="14">
        <v>0</v>
      </c>
      <c r="G155" s="13">
        <v>96</v>
      </c>
      <c r="H155" s="13">
        <v>96</v>
      </c>
      <c r="I155" s="119">
        <f t="shared" si="3"/>
        <v>100</v>
      </c>
    </row>
    <row r="156" spans="1:9" ht="12.75">
      <c r="A156" s="10"/>
      <c r="B156" s="33" t="s">
        <v>344</v>
      </c>
      <c r="C156" s="33"/>
      <c r="D156" s="33"/>
      <c r="E156" s="17" t="s">
        <v>1612</v>
      </c>
      <c r="F156" s="19">
        <v>0</v>
      </c>
      <c r="G156" s="20">
        <f>SUBTOTAL(9,G148:G155)</f>
        <v>2400</v>
      </c>
      <c r="H156" s="20">
        <f>SUBTOTAL(9,H148:H155)</f>
        <v>911.8</v>
      </c>
      <c r="I156" s="353">
        <f t="shared" si="3"/>
        <v>37.99166666666666</v>
      </c>
    </row>
    <row r="157" spans="1:9" ht="11.25" customHeight="1">
      <c r="A157" s="10">
        <v>6020</v>
      </c>
      <c r="B157" s="10">
        <v>116</v>
      </c>
      <c r="C157" s="10">
        <v>6111</v>
      </c>
      <c r="D157" s="10">
        <v>6171</v>
      </c>
      <c r="E157" s="1" t="s">
        <v>660</v>
      </c>
      <c r="F157" s="14">
        <v>1500</v>
      </c>
      <c r="G157" s="13">
        <v>2331</v>
      </c>
      <c r="H157" s="13">
        <v>2331</v>
      </c>
      <c r="I157" s="119">
        <f t="shared" si="3"/>
        <v>100</v>
      </c>
    </row>
    <row r="158" spans="1:9" ht="11.25" customHeight="1">
      <c r="A158" s="10">
        <v>6021</v>
      </c>
      <c r="B158" s="10">
        <v>116</v>
      </c>
      <c r="C158" s="10">
        <v>6111</v>
      </c>
      <c r="D158" s="10">
        <v>6171</v>
      </c>
      <c r="E158" s="1" t="s">
        <v>661</v>
      </c>
      <c r="F158" s="14">
        <v>1000</v>
      </c>
      <c r="G158" s="13">
        <v>0</v>
      </c>
      <c r="H158" s="13">
        <v>0</v>
      </c>
      <c r="I158" s="120" t="s">
        <v>777</v>
      </c>
    </row>
    <row r="159" spans="1:9" ht="11.25" customHeight="1">
      <c r="A159" s="10">
        <v>6022</v>
      </c>
      <c r="B159" s="10">
        <v>116</v>
      </c>
      <c r="C159" s="10">
        <v>6111</v>
      </c>
      <c r="D159" s="10">
        <v>6171</v>
      </c>
      <c r="E159" s="1" t="s">
        <v>662</v>
      </c>
      <c r="F159" s="14">
        <v>1500</v>
      </c>
      <c r="G159" s="13">
        <v>1101.2</v>
      </c>
      <c r="H159" s="13">
        <v>0</v>
      </c>
      <c r="I159" s="120">
        <f t="shared" si="3"/>
        <v>0</v>
      </c>
    </row>
    <row r="160" spans="1:9" ht="11.25" customHeight="1">
      <c r="A160" s="10">
        <v>6023</v>
      </c>
      <c r="B160" s="10">
        <v>116</v>
      </c>
      <c r="C160" s="10">
        <v>6111</v>
      </c>
      <c r="D160" s="10">
        <v>6171</v>
      </c>
      <c r="E160" s="1" t="s">
        <v>663</v>
      </c>
      <c r="F160" s="14">
        <v>500</v>
      </c>
      <c r="G160" s="13">
        <v>0</v>
      </c>
      <c r="H160" s="13">
        <v>0</v>
      </c>
      <c r="I160" s="120" t="s">
        <v>777</v>
      </c>
    </row>
    <row r="161" spans="1:9" ht="11.25" customHeight="1">
      <c r="A161" s="10">
        <v>6024</v>
      </c>
      <c r="B161" s="10">
        <v>116</v>
      </c>
      <c r="C161" s="10">
        <v>6111</v>
      </c>
      <c r="D161" s="10">
        <v>6171</v>
      </c>
      <c r="E161" s="1" t="s">
        <v>664</v>
      </c>
      <c r="F161" s="14">
        <v>1000</v>
      </c>
      <c r="G161" s="13">
        <v>272.6</v>
      </c>
      <c r="H161" s="13">
        <v>272.6</v>
      </c>
      <c r="I161" s="119">
        <f t="shared" si="3"/>
        <v>100</v>
      </c>
    </row>
    <row r="162" spans="1:9" ht="11.25" customHeight="1">
      <c r="A162" s="10">
        <v>6025</v>
      </c>
      <c r="B162" s="10">
        <v>116</v>
      </c>
      <c r="C162" s="10">
        <v>6119</v>
      </c>
      <c r="D162" s="10">
        <v>6171</v>
      </c>
      <c r="E162" s="1" t="s">
        <v>1370</v>
      </c>
      <c r="F162" s="14">
        <v>1000</v>
      </c>
      <c r="G162" s="13">
        <v>991.4</v>
      </c>
      <c r="H162" s="13">
        <v>991.4</v>
      </c>
      <c r="I162" s="119">
        <f t="shared" si="3"/>
        <v>100</v>
      </c>
    </row>
    <row r="163" spans="1:9" ht="11.25" customHeight="1">
      <c r="A163" s="10">
        <v>6026</v>
      </c>
      <c r="B163" s="10">
        <v>116</v>
      </c>
      <c r="C163" s="10">
        <v>6125</v>
      </c>
      <c r="D163" s="10">
        <v>6171</v>
      </c>
      <c r="E163" s="2" t="s">
        <v>665</v>
      </c>
      <c r="F163" s="14">
        <v>500</v>
      </c>
      <c r="G163" s="13">
        <v>267.9</v>
      </c>
      <c r="H163" s="13">
        <v>267.8</v>
      </c>
      <c r="I163" s="119">
        <f t="shared" si="3"/>
        <v>99.96267263904444</v>
      </c>
    </row>
    <row r="164" spans="1:9" ht="11.25" customHeight="1">
      <c r="A164" s="10">
        <v>6027</v>
      </c>
      <c r="B164" s="10">
        <v>116</v>
      </c>
      <c r="C164" s="10">
        <v>6125</v>
      </c>
      <c r="D164" s="10">
        <v>6171</v>
      </c>
      <c r="E164" s="2" t="s">
        <v>666</v>
      </c>
      <c r="F164" s="14">
        <v>3000</v>
      </c>
      <c r="G164" s="13">
        <v>2929.3</v>
      </c>
      <c r="H164" s="13">
        <v>2929.4</v>
      </c>
      <c r="I164" s="119">
        <f t="shared" si="3"/>
        <v>100.00341378486328</v>
      </c>
    </row>
    <row r="165" spans="1:9" ht="11.25" customHeight="1">
      <c r="A165" s="10">
        <v>6028</v>
      </c>
      <c r="B165" s="10">
        <v>116</v>
      </c>
      <c r="C165" s="10">
        <v>6125</v>
      </c>
      <c r="D165" s="10">
        <v>6171</v>
      </c>
      <c r="E165" s="2" t="s">
        <v>667</v>
      </c>
      <c r="F165" s="14">
        <v>1000</v>
      </c>
      <c r="G165" s="13">
        <v>2475.1</v>
      </c>
      <c r="H165" s="13">
        <v>2475.1</v>
      </c>
      <c r="I165" s="119">
        <f t="shared" si="3"/>
        <v>100</v>
      </c>
    </row>
    <row r="166" spans="1:9" ht="11.25" customHeight="1">
      <c r="A166" s="10">
        <v>6043</v>
      </c>
      <c r="B166" s="10">
        <v>116</v>
      </c>
      <c r="C166" s="10">
        <v>6111</v>
      </c>
      <c r="D166" s="10">
        <v>6171</v>
      </c>
      <c r="E166" s="2" t="s">
        <v>328</v>
      </c>
      <c r="F166" s="14">
        <v>0</v>
      </c>
      <c r="G166" s="13">
        <v>2756.5</v>
      </c>
      <c r="H166" s="13">
        <v>2566.4</v>
      </c>
      <c r="I166" s="119">
        <f t="shared" si="3"/>
        <v>93.10357337202974</v>
      </c>
    </row>
    <row r="167" spans="1:9" ht="12.75">
      <c r="A167" s="10"/>
      <c r="B167" s="33" t="s">
        <v>792</v>
      </c>
      <c r="C167" s="33"/>
      <c r="D167" s="33"/>
      <c r="E167" s="17" t="s">
        <v>668</v>
      </c>
      <c r="F167" s="19">
        <f>SUBTOTAL(9,F157:F165)</f>
        <v>11000</v>
      </c>
      <c r="G167" s="20">
        <f>SUBTOTAL(9,G157:G166)</f>
        <v>13125</v>
      </c>
      <c r="H167" s="20">
        <f>SUBTOTAL(9,H157:H166)</f>
        <v>11833.7</v>
      </c>
      <c r="I167" s="353">
        <f t="shared" si="3"/>
        <v>90.16152380952381</v>
      </c>
    </row>
    <row r="168" spans="1:9" ht="12.75">
      <c r="A168" s="10">
        <v>6044</v>
      </c>
      <c r="B168" s="10">
        <v>191</v>
      </c>
      <c r="C168" s="10">
        <v>6121</v>
      </c>
      <c r="D168" s="10">
        <v>3419</v>
      </c>
      <c r="E168" s="2" t="s">
        <v>419</v>
      </c>
      <c r="F168" s="14">
        <v>0</v>
      </c>
      <c r="G168" s="13">
        <v>60</v>
      </c>
      <c r="H168" s="13">
        <v>58.6</v>
      </c>
      <c r="I168" s="119">
        <f t="shared" si="3"/>
        <v>97.66666666666667</v>
      </c>
    </row>
    <row r="169" spans="1:9" ht="11.25" customHeight="1">
      <c r="A169" s="10">
        <v>6045</v>
      </c>
      <c r="B169" s="10">
        <v>191</v>
      </c>
      <c r="C169" s="10">
        <v>6122</v>
      </c>
      <c r="D169" s="10">
        <v>3419</v>
      </c>
      <c r="E169" s="2" t="s">
        <v>67</v>
      </c>
      <c r="F169" s="14">
        <v>0</v>
      </c>
      <c r="G169" s="13">
        <v>86</v>
      </c>
      <c r="H169" s="13">
        <v>82.6</v>
      </c>
      <c r="I169" s="119">
        <f t="shared" si="3"/>
        <v>96.04651162790697</v>
      </c>
    </row>
    <row r="170" spans="1:9" ht="11.25" customHeight="1">
      <c r="A170" s="10">
        <v>6046</v>
      </c>
      <c r="B170" s="10">
        <v>191</v>
      </c>
      <c r="C170" s="10">
        <v>6121</v>
      </c>
      <c r="D170" s="10">
        <v>3419</v>
      </c>
      <c r="E170" s="2" t="s">
        <v>314</v>
      </c>
      <c r="F170" s="14">
        <v>0</v>
      </c>
      <c r="G170" s="13">
        <v>399</v>
      </c>
      <c r="H170" s="13">
        <v>398.5</v>
      </c>
      <c r="I170" s="119">
        <f t="shared" si="3"/>
        <v>99.87468671679198</v>
      </c>
    </row>
    <row r="171" spans="1:9" ht="12.75">
      <c r="A171" s="10"/>
      <c r="B171" s="33" t="s">
        <v>345</v>
      </c>
      <c r="C171" s="33"/>
      <c r="D171" s="33"/>
      <c r="E171" s="17" t="s">
        <v>1512</v>
      </c>
      <c r="F171" s="19">
        <f>SUBTOTAL(9,F169:F170)</f>
        <v>0</v>
      </c>
      <c r="G171" s="20">
        <f>SUBTOTAL(9,G168:G170)</f>
        <v>545</v>
      </c>
      <c r="H171" s="20">
        <f>SUBTOTAL(9,H168:H170)</f>
        <v>539.7</v>
      </c>
      <c r="I171" s="353">
        <f t="shared" si="3"/>
        <v>99.02752293577983</v>
      </c>
    </row>
    <row r="172" spans="1:9" ht="11.25" customHeight="1">
      <c r="A172" s="10">
        <v>6077</v>
      </c>
      <c r="B172" s="10">
        <v>191</v>
      </c>
      <c r="C172" s="10">
        <v>6122</v>
      </c>
      <c r="D172" s="10">
        <v>3419</v>
      </c>
      <c r="E172" s="2" t="s">
        <v>446</v>
      </c>
      <c r="F172" s="14">
        <v>0</v>
      </c>
      <c r="G172" s="13">
        <v>50</v>
      </c>
      <c r="H172" s="13">
        <v>51.5</v>
      </c>
      <c r="I172" s="119">
        <f>(H172/G172)*100</f>
        <v>103</v>
      </c>
    </row>
    <row r="173" spans="1:9" ht="12.75">
      <c r="A173" s="10"/>
      <c r="B173" s="33" t="s">
        <v>1517</v>
      </c>
      <c r="C173" s="33"/>
      <c r="D173" s="33"/>
      <c r="E173" s="17" t="s">
        <v>1504</v>
      </c>
      <c r="F173" s="19">
        <f>SUBTOTAL(9,F170:F171)</f>
        <v>0</v>
      </c>
      <c r="G173" s="20">
        <f>SUBTOTAL(9,G172)</f>
        <v>50</v>
      </c>
      <c r="H173" s="20">
        <f>SUBTOTAL(9,H172)</f>
        <v>51.5</v>
      </c>
      <c r="I173" s="353">
        <f>(H173/G173)*100</f>
        <v>103</v>
      </c>
    </row>
    <row r="174" spans="1:9" ht="11.25" customHeight="1">
      <c r="A174" s="10">
        <v>6029</v>
      </c>
      <c r="B174" s="10">
        <v>205</v>
      </c>
      <c r="C174" s="10">
        <v>6351</v>
      </c>
      <c r="D174" s="10">
        <v>3111</v>
      </c>
      <c r="E174" s="2" t="s">
        <v>348</v>
      </c>
      <c r="F174" s="14">
        <v>240</v>
      </c>
      <c r="G174" s="13">
        <v>240</v>
      </c>
      <c r="H174" s="13">
        <v>240</v>
      </c>
      <c r="I174" s="119">
        <f t="shared" si="3"/>
        <v>100</v>
      </c>
    </row>
    <row r="175" spans="1:9" ht="12.75">
      <c r="A175" s="10"/>
      <c r="B175" s="33" t="s">
        <v>1528</v>
      </c>
      <c r="C175" s="33"/>
      <c r="D175" s="33"/>
      <c r="E175" s="17" t="s">
        <v>1621</v>
      </c>
      <c r="F175" s="19">
        <f>SUBTOTAL(9,F174)</f>
        <v>240</v>
      </c>
      <c r="G175" s="20">
        <f>SUBTOTAL(9,G174)</f>
        <v>240</v>
      </c>
      <c r="H175" s="20">
        <f>SUBTOTAL(9,H174)</f>
        <v>240</v>
      </c>
      <c r="I175" s="353">
        <f t="shared" si="3"/>
        <v>100</v>
      </c>
    </row>
    <row r="176" spans="1:9" ht="11.25" customHeight="1">
      <c r="A176" s="10">
        <v>6030</v>
      </c>
      <c r="B176" s="10">
        <v>208</v>
      </c>
      <c r="C176" s="10">
        <v>6351</v>
      </c>
      <c r="D176" s="10">
        <v>3111</v>
      </c>
      <c r="E176" s="2" t="s">
        <v>348</v>
      </c>
      <c r="F176" s="14">
        <v>130</v>
      </c>
      <c r="G176" s="13">
        <v>0</v>
      </c>
      <c r="H176" s="13">
        <v>0</v>
      </c>
      <c r="I176" s="120">
        <v>0</v>
      </c>
    </row>
    <row r="177" spans="1:9" ht="12.75">
      <c r="A177" s="10"/>
      <c r="B177" s="33" t="s">
        <v>1534</v>
      </c>
      <c r="C177" s="33"/>
      <c r="D177" s="33"/>
      <c r="E177" s="17" t="s">
        <v>1624</v>
      </c>
      <c r="F177" s="19">
        <f>SUBTOTAL(9,F176)</f>
        <v>130</v>
      </c>
      <c r="G177" s="20">
        <f>SUBTOTAL(9,G176)</f>
        <v>0</v>
      </c>
      <c r="H177" s="20">
        <f>SUBTOTAL(9,H176)</f>
        <v>0</v>
      </c>
      <c r="I177" s="354">
        <v>0</v>
      </c>
    </row>
    <row r="178" spans="1:9" ht="11.25" customHeight="1">
      <c r="A178" s="10">
        <v>6031</v>
      </c>
      <c r="B178" s="10">
        <v>210</v>
      </c>
      <c r="C178" s="10">
        <v>6351</v>
      </c>
      <c r="D178" s="10">
        <v>3111</v>
      </c>
      <c r="E178" s="2" t="s">
        <v>348</v>
      </c>
      <c r="F178" s="14">
        <v>80</v>
      </c>
      <c r="G178" s="13">
        <v>80</v>
      </c>
      <c r="H178" s="13">
        <v>80</v>
      </c>
      <c r="I178" s="119">
        <f>(H178/G178)*100</f>
        <v>100</v>
      </c>
    </row>
    <row r="179" spans="1:9" ht="12.75">
      <c r="A179" s="10"/>
      <c r="B179" s="33" t="s">
        <v>1537</v>
      </c>
      <c r="C179" s="33"/>
      <c r="D179" s="33"/>
      <c r="E179" s="17" t="s">
        <v>1626</v>
      </c>
      <c r="F179" s="19">
        <f>SUBTOTAL(9,F178)</f>
        <v>80</v>
      </c>
      <c r="G179" s="20">
        <f>SUBTOTAL(9,G178)</f>
        <v>80</v>
      </c>
      <c r="H179" s="20">
        <f>SUBTOTAL(9,H178)</f>
        <v>80</v>
      </c>
      <c r="I179" s="353">
        <f t="shared" si="3"/>
        <v>100</v>
      </c>
    </row>
    <row r="180" spans="1:9" ht="11.25" customHeight="1">
      <c r="A180" s="10">
        <v>6053</v>
      </c>
      <c r="B180" s="10">
        <v>217</v>
      </c>
      <c r="C180" s="10">
        <v>6351</v>
      </c>
      <c r="D180" s="10">
        <v>3113</v>
      </c>
      <c r="E180" s="2" t="s">
        <v>348</v>
      </c>
      <c r="F180" s="14">
        <v>0</v>
      </c>
      <c r="G180" s="13">
        <v>130</v>
      </c>
      <c r="H180" s="13">
        <v>130</v>
      </c>
      <c r="I180" s="119">
        <f t="shared" si="3"/>
        <v>100</v>
      </c>
    </row>
    <row r="181" spans="1:9" ht="12.75">
      <c r="A181" s="10"/>
      <c r="B181" s="33" t="s">
        <v>1547</v>
      </c>
      <c r="C181" s="33"/>
      <c r="D181" s="33"/>
      <c r="E181" s="17" t="s">
        <v>1628</v>
      </c>
      <c r="F181" s="19">
        <f>SUBTOTAL(9,F180)</f>
        <v>0</v>
      </c>
      <c r="G181" s="20">
        <f>SUBTOTAL(9,G180)</f>
        <v>130</v>
      </c>
      <c r="H181" s="20">
        <f>SUBTOTAL(9,H180:H180)</f>
        <v>130</v>
      </c>
      <c r="I181" s="353">
        <f t="shared" si="3"/>
        <v>100</v>
      </c>
    </row>
    <row r="182" spans="1:9" ht="11.25" customHeight="1">
      <c r="A182" s="10">
        <v>6032</v>
      </c>
      <c r="B182" s="10">
        <v>220</v>
      </c>
      <c r="C182" s="10">
        <v>6351</v>
      </c>
      <c r="D182" s="10">
        <v>3113</v>
      </c>
      <c r="E182" s="2" t="s">
        <v>348</v>
      </c>
      <c r="F182" s="14">
        <v>450</v>
      </c>
      <c r="G182" s="13">
        <v>450</v>
      </c>
      <c r="H182" s="13">
        <v>450</v>
      </c>
      <c r="I182" s="119">
        <f t="shared" si="3"/>
        <v>100</v>
      </c>
    </row>
    <row r="183" spans="1:9" ht="12.75">
      <c r="A183" s="10"/>
      <c r="B183" s="33" t="s">
        <v>355</v>
      </c>
      <c r="C183" s="33"/>
      <c r="D183" s="33"/>
      <c r="E183" s="17" t="s">
        <v>1306</v>
      </c>
      <c r="F183" s="19">
        <f>SUBTOTAL(9,F182)</f>
        <v>450</v>
      </c>
      <c r="G183" s="20">
        <f>SUBTOTAL(9,G182)</f>
        <v>450</v>
      </c>
      <c r="H183" s="20">
        <f>SUBTOTAL(9,H182)</f>
        <v>450</v>
      </c>
      <c r="I183" s="353">
        <f t="shared" si="3"/>
        <v>100</v>
      </c>
    </row>
    <row r="184" spans="1:9" ht="11.25" customHeight="1">
      <c r="A184" s="10">
        <v>6033</v>
      </c>
      <c r="B184" s="10">
        <v>222</v>
      </c>
      <c r="C184" s="10">
        <v>6351</v>
      </c>
      <c r="D184" s="10">
        <v>3113</v>
      </c>
      <c r="E184" s="2" t="s">
        <v>348</v>
      </c>
      <c r="F184" s="14">
        <v>430</v>
      </c>
      <c r="G184" s="13">
        <v>430</v>
      </c>
      <c r="H184" s="13">
        <v>430</v>
      </c>
      <c r="I184" s="119">
        <f t="shared" si="3"/>
        <v>100</v>
      </c>
    </row>
    <row r="185" spans="1:9" ht="12.75">
      <c r="A185" s="10"/>
      <c r="B185" s="33" t="s">
        <v>357</v>
      </c>
      <c r="C185" s="33"/>
      <c r="D185" s="33"/>
      <c r="E185" s="17" t="s">
        <v>94</v>
      </c>
      <c r="F185" s="19">
        <f>SUBTOTAL(9,F184)</f>
        <v>430</v>
      </c>
      <c r="G185" s="20">
        <f>SUBTOTAL(9,G184)</f>
        <v>430</v>
      </c>
      <c r="H185" s="20">
        <f>SUBTOTAL(9,H184)</f>
        <v>430</v>
      </c>
      <c r="I185" s="353">
        <f t="shared" si="3"/>
        <v>100</v>
      </c>
    </row>
    <row r="186" spans="1:9" ht="12.75">
      <c r="A186" s="10">
        <v>6074</v>
      </c>
      <c r="B186" s="10">
        <v>229</v>
      </c>
      <c r="C186" s="10">
        <v>6351</v>
      </c>
      <c r="D186" s="10">
        <v>3141</v>
      </c>
      <c r="E186" s="2" t="s">
        <v>348</v>
      </c>
      <c r="F186" s="14">
        <v>0</v>
      </c>
      <c r="G186" s="13">
        <v>1100</v>
      </c>
      <c r="H186" s="13">
        <v>1100</v>
      </c>
      <c r="I186" s="119">
        <f t="shared" si="3"/>
        <v>100</v>
      </c>
    </row>
    <row r="187" spans="1:9" ht="12.75">
      <c r="A187" s="10"/>
      <c r="B187" s="33" t="s">
        <v>360</v>
      </c>
      <c r="C187" s="33"/>
      <c r="D187" s="33"/>
      <c r="E187" s="17" t="s">
        <v>386</v>
      </c>
      <c r="F187" s="19">
        <f>SUBTOTAL(9,F186)</f>
        <v>0</v>
      </c>
      <c r="G187" s="20">
        <f>SUBTOTAL(9,G186)</f>
        <v>1100</v>
      </c>
      <c r="H187" s="20">
        <f>SUBTOTAL(9,H186)</f>
        <v>1100</v>
      </c>
      <c r="I187" s="353">
        <f>(H187/G187)*100</f>
        <v>100</v>
      </c>
    </row>
    <row r="188" spans="1:9" ht="12.75">
      <c r="A188" s="10">
        <v>6073</v>
      </c>
      <c r="B188" s="10">
        <v>231</v>
      </c>
      <c r="C188" s="10">
        <v>6351</v>
      </c>
      <c r="D188" s="10">
        <v>3111</v>
      </c>
      <c r="E188" s="2" t="s">
        <v>348</v>
      </c>
      <c r="F188" s="14">
        <v>0</v>
      </c>
      <c r="G188" s="13">
        <v>50</v>
      </c>
      <c r="H188" s="13">
        <v>50</v>
      </c>
      <c r="I188" s="119">
        <f>(H188/G188)*100</f>
        <v>100</v>
      </c>
    </row>
    <row r="189" spans="1:9" ht="12.75">
      <c r="A189" s="10"/>
      <c r="B189" s="33" t="s">
        <v>295</v>
      </c>
      <c r="C189" s="33"/>
      <c r="D189" s="33"/>
      <c r="E189" s="17" t="s">
        <v>432</v>
      </c>
      <c r="F189" s="19">
        <f>SUBTOTAL(9,F188)</f>
        <v>0</v>
      </c>
      <c r="G189" s="20">
        <f>SUBTOTAL(9,G188)</f>
        <v>50</v>
      </c>
      <c r="H189" s="20">
        <f>SUBTOTAL(9,H188)</f>
        <v>50</v>
      </c>
      <c r="I189" s="353">
        <f>(H189/G189)*100</f>
        <v>100</v>
      </c>
    </row>
    <row r="190" spans="1:9" ht="12.75">
      <c r="A190" s="10">
        <v>6071</v>
      </c>
      <c r="B190" s="10">
        <v>237</v>
      </c>
      <c r="C190" s="10">
        <v>6351</v>
      </c>
      <c r="D190" s="10">
        <v>3113</v>
      </c>
      <c r="E190" s="2" t="s">
        <v>434</v>
      </c>
      <c r="F190" s="14">
        <v>0</v>
      </c>
      <c r="G190" s="13">
        <v>140</v>
      </c>
      <c r="H190" s="13">
        <v>140</v>
      </c>
      <c r="I190" s="119">
        <f>(H190/G190)*100</f>
        <v>100</v>
      </c>
    </row>
    <row r="191" spans="1:9" ht="12.75">
      <c r="A191" s="10"/>
      <c r="B191" s="33" t="s">
        <v>301</v>
      </c>
      <c r="C191" s="33"/>
      <c r="D191" s="33"/>
      <c r="E191" s="17" t="s">
        <v>433</v>
      </c>
      <c r="F191" s="19">
        <f>SUBTOTAL(9,F190)</f>
        <v>0</v>
      </c>
      <c r="G191" s="20">
        <f>SUBTOTAL(9,G190)</f>
        <v>140</v>
      </c>
      <c r="H191" s="20">
        <f>SUBTOTAL(9,H190)</f>
        <v>140</v>
      </c>
      <c r="I191" s="353">
        <f>(H191/G191)*100</f>
        <v>100</v>
      </c>
    </row>
    <row r="192" spans="1:9" ht="11.25" customHeight="1">
      <c r="A192" s="10">
        <v>6034</v>
      </c>
      <c r="B192" s="18">
        <v>272</v>
      </c>
      <c r="C192" s="10">
        <v>6351</v>
      </c>
      <c r="D192" s="10">
        <v>3311</v>
      </c>
      <c r="E192" s="2" t="s">
        <v>348</v>
      </c>
      <c r="F192" s="14">
        <v>70</v>
      </c>
      <c r="G192" s="13">
        <v>70</v>
      </c>
      <c r="H192" s="13">
        <v>70</v>
      </c>
      <c r="I192" s="119">
        <f t="shared" si="3"/>
        <v>100</v>
      </c>
    </row>
    <row r="193" spans="1:9" ht="12.75">
      <c r="A193" s="10"/>
      <c r="B193" s="33" t="s">
        <v>1576</v>
      </c>
      <c r="C193" s="33"/>
      <c r="D193" s="33"/>
      <c r="E193" s="17" t="s">
        <v>1635</v>
      </c>
      <c r="F193" s="19">
        <f>SUBTOTAL(9,F192)</f>
        <v>70</v>
      </c>
      <c r="G193" s="20">
        <f>SUBTOTAL(9,G192)</f>
        <v>70</v>
      </c>
      <c r="H193" s="20">
        <f>SUBTOTAL(9,H192)</f>
        <v>70</v>
      </c>
      <c r="I193" s="353">
        <f t="shared" si="3"/>
        <v>100</v>
      </c>
    </row>
    <row r="194" spans="1:9" ht="11.25" customHeight="1">
      <c r="A194" s="10">
        <v>6035</v>
      </c>
      <c r="B194" s="10">
        <v>275</v>
      </c>
      <c r="C194" s="10">
        <v>6351</v>
      </c>
      <c r="D194" s="10">
        <v>6409</v>
      </c>
      <c r="E194" s="2" t="s">
        <v>348</v>
      </c>
      <c r="F194" s="14">
        <v>230</v>
      </c>
      <c r="G194" s="13">
        <v>230</v>
      </c>
      <c r="H194" s="13">
        <v>0</v>
      </c>
      <c r="I194" s="119">
        <f t="shared" si="3"/>
        <v>0</v>
      </c>
    </row>
    <row r="195" spans="1:9" ht="12.75">
      <c r="A195" s="10"/>
      <c r="B195" s="33" t="s">
        <v>670</v>
      </c>
      <c r="C195" s="33"/>
      <c r="D195" s="33"/>
      <c r="E195" s="17" t="s">
        <v>1516</v>
      </c>
      <c r="F195" s="19">
        <f>SUBTOTAL(9,F194)</f>
        <v>230</v>
      </c>
      <c r="G195" s="20">
        <f>SUBTOTAL(9,G194)</f>
        <v>230</v>
      </c>
      <c r="H195" s="20">
        <f>SUBTOTAL(9,H194)</f>
        <v>0</v>
      </c>
      <c r="I195" s="353">
        <f t="shared" si="3"/>
        <v>0</v>
      </c>
    </row>
    <row r="196" spans="1:9" ht="11.25" customHeight="1">
      <c r="A196" s="10">
        <v>6036</v>
      </c>
      <c r="B196" s="10">
        <v>276</v>
      </c>
      <c r="C196" s="10">
        <v>6351</v>
      </c>
      <c r="D196" s="10">
        <v>3639</v>
      </c>
      <c r="E196" s="2" t="s">
        <v>1318</v>
      </c>
      <c r="F196" s="14">
        <v>2000</v>
      </c>
      <c r="G196" s="13">
        <v>2000</v>
      </c>
      <c r="H196" s="13">
        <v>2000</v>
      </c>
      <c r="I196" s="119">
        <f t="shared" si="3"/>
        <v>100</v>
      </c>
    </row>
    <row r="197" spans="1:9" ht="11.25" customHeight="1">
      <c r="A197" s="10">
        <v>6061</v>
      </c>
      <c r="B197" s="10">
        <v>276</v>
      </c>
      <c r="C197" s="10">
        <v>6351</v>
      </c>
      <c r="D197" s="10">
        <v>3639</v>
      </c>
      <c r="E197" s="2" t="s">
        <v>348</v>
      </c>
      <c r="F197" s="14">
        <v>0</v>
      </c>
      <c r="G197" s="13">
        <v>1200</v>
      </c>
      <c r="H197" s="13">
        <v>1200</v>
      </c>
      <c r="I197" s="119">
        <f t="shared" si="3"/>
        <v>100</v>
      </c>
    </row>
    <row r="198" spans="1:9" ht="12.75">
      <c r="A198" s="10"/>
      <c r="B198" s="33" t="s">
        <v>671</v>
      </c>
      <c r="C198" s="33"/>
      <c r="D198" s="33"/>
      <c r="E198" s="17" t="s">
        <v>86</v>
      </c>
      <c r="F198" s="19">
        <f>SUBTOTAL(9,F196)</f>
        <v>2000</v>
      </c>
      <c r="G198" s="20">
        <f>SUBTOTAL(9,G196:G197)</f>
        <v>3200</v>
      </c>
      <c r="H198" s="20">
        <f>SUBTOTAL(9,H196:H197)</f>
        <v>3200</v>
      </c>
      <c r="I198" s="353">
        <f t="shared" si="3"/>
        <v>100</v>
      </c>
    </row>
    <row r="199" spans="1:9" ht="11.25" customHeight="1">
      <c r="A199" s="10">
        <v>6037</v>
      </c>
      <c r="B199" s="10">
        <v>403</v>
      </c>
      <c r="C199" s="10">
        <v>6313</v>
      </c>
      <c r="D199" s="10">
        <v>2221</v>
      </c>
      <c r="E199" s="2" t="s">
        <v>1638</v>
      </c>
      <c r="F199" s="14">
        <v>11000</v>
      </c>
      <c r="G199" s="13">
        <v>11000</v>
      </c>
      <c r="H199" s="13">
        <v>11000</v>
      </c>
      <c r="I199" s="119">
        <f t="shared" si="3"/>
        <v>100</v>
      </c>
    </row>
    <row r="200" spans="1:9" ht="12.75">
      <c r="A200" s="10"/>
      <c r="B200" s="33" t="s">
        <v>364</v>
      </c>
      <c r="C200" s="33"/>
      <c r="D200" s="33"/>
      <c r="E200" s="17" t="s">
        <v>532</v>
      </c>
      <c r="F200" s="19">
        <f>SUBTOTAL(9,F199)</f>
        <v>11000</v>
      </c>
      <c r="G200" s="20">
        <f>SUBTOTAL(9,G199)</f>
        <v>11000</v>
      </c>
      <c r="H200" s="20">
        <f>SUBTOTAL(9,H199)</f>
        <v>11000</v>
      </c>
      <c r="I200" s="353">
        <f t="shared" si="3"/>
        <v>100</v>
      </c>
    </row>
    <row r="201" spans="1:9" ht="11.25" customHeight="1">
      <c r="A201" s="10">
        <v>6038</v>
      </c>
      <c r="B201" s="6">
        <v>410</v>
      </c>
      <c r="C201" s="6">
        <v>6126</v>
      </c>
      <c r="D201" s="6">
        <v>3612</v>
      </c>
      <c r="E201" s="1" t="s">
        <v>1597</v>
      </c>
      <c r="F201" s="14">
        <v>4840</v>
      </c>
      <c r="G201" s="13">
        <v>3812.5</v>
      </c>
      <c r="H201" s="13">
        <v>809.7</v>
      </c>
      <c r="I201" s="119">
        <f t="shared" si="3"/>
        <v>21.238032786885245</v>
      </c>
    </row>
    <row r="202" spans="1:9" ht="11.25" customHeight="1">
      <c r="A202" s="10">
        <v>6047</v>
      </c>
      <c r="B202" s="6">
        <v>410</v>
      </c>
      <c r="C202" s="6">
        <v>6121</v>
      </c>
      <c r="D202" s="6">
        <v>3612</v>
      </c>
      <c r="E202" s="1" t="s">
        <v>315</v>
      </c>
      <c r="F202" s="14">
        <v>0</v>
      </c>
      <c r="G202" s="13">
        <v>4498</v>
      </c>
      <c r="H202" s="13">
        <v>357.4</v>
      </c>
      <c r="I202" s="119">
        <f t="shared" si="3"/>
        <v>7.94575366829702</v>
      </c>
    </row>
    <row r="203" spans="1:9" ht="11.25" customHeight="1">
      <c r="A203" s="10">
        <v>6047</v>
      </c>
      <c r="B203" s="6">
        <v>410</v>
      </c>
      <c r="C203" s="6">
        <v>6141</v>
      </c>
      <c r="D203" s="6">
        <v>3612</v>
      </c>
      <c r="E203" s="1" t="s">
        <v>447</v>
      </c>
      <c r="F203" s="14">
        <v>0</v>
      </c>
      <c r="G203" s="13">
        <v>2</v>
      </c>
      <c r="H203" s="13">
        <v>2</v>
      </c>
      <c r="I203" s="119">
        <f t="shared" si="3"/>
        <v>100</v>
      </c>
    </row>
    <row r="204" spans="1:9" ht="11.25" customHeight="1">
      <c r="A204" s="10">
        <v>6048</v>
      </c>
      <c r="B204" s="6">
        <v>410</v>
      </c>
      <c r="C204" s="6">
        <v>6121</v>
      </c>
      <c r="D204" s="6">
        <v>3612</v>
      </c>
      <c r="E204" s="1" t="s">
        <v>316</v>
      </c>
      <c r="F204" s="14">
        <v>0</v>
      </c>
      <c r="G204" s="13">
        <v>5500</v>
      </c>
      <c r="H204" s="13">
        <v>5004.4</v>
      </c>
      <c r="I204" s="119">
        <f t="shared" si="3"/>
        <v>90.98909090909089</v>
      </c>
    </row>
    <row r="205" spans="1:9" ht="11.25" customHeight="1">
      <c r="A205" s="10">
        <v>6049</v>
      </c>
      <c r="B205" s="6">
        <v>410</v>
      </c>
      <c r="C205" s="6">
        <v>6121</v>
      </c>
      <c r="D205" s="6">
        <v>3612</v>
      </c>
      <c r="E205" s="1" t="s">
        <v>317</v>
      </c>
      <c r="F205" s="14">
        <v>0</v>
      </c>
      <c r="G205" s="13">
        <v>2783</v>
      </c>
      <c r="H205" s="13">
        <v>0</v>
      </c>
      <c r="I205" s="119">
        <f t="shared" si="3"/>
        <v>0</v>
      </c>
    </row>
    <row r="206" spans="1:9" ht="11.25" customHeight="1">
      <c r="A206" s="10">
        <v>6049</v>
      </c>
      <c r="B206" s="6">
        <v>410</v>
      </c>
      <c r="C206" s="6">
        <v>6126</v>
      </c>
      <c r="D206" s="6">
        <v>3612</v>
      </c>
      <c r="E206" s="1" t="s">
        <v>444</v>
      </c>
      <c r="F206" s="14">
        <v>0</v>
      </c>
      <c r="G206" s="13">
        <v>10.5</v>
      </c>
      <c r="H206" s="13">
        <v>10.5</v>
      </c>
      <c r="I206" s="119">
        <f t="shared" si="3"/>
        <v>100</v>
      </c>
    </row>
    <row r="207" spans="1:9" ht="11.25" customHeight="1">
      <c r="A207" s="10">
        <v>6056</v>
      </c>
      <c r="B207" s="6">
        <v>410</v>
      </c>
      <c r="C207" s="6">
        <v>6121</v>
      </c>
      <c r="D207" s="6">
        <v>3612</v>
      </c>
      <c r="E207" s="1" t="s">
        <v>1460</v>
      </c>
      <c r="F207" s="14">
        <v>0</v>
      </c>
      <c r="G207" s="13">
        <v>449</v>
      </c>
      <c r="H207" s="13">
        <v>429.3</v>
      </c>
      <c r="I207" s="119">
        <f t="shared" si="3"/>
        <v>95.61247216035636</v>
      </c>
    </row>
    <row r="208" spans="1:9" ht="11.25" customHeight="1">
      <c r="A208" s="10">
        <v>6056</v>
      </c>
      <c r="B208" s="6">
        <v>410</v>
      </c>
      <c r="C208" s="6">
        <v>6141</v>
      </c>
      <c r="D208" s="6">
        <v>3612</v>
      </c>
      <c r="E208" s="1" t="s">
        <v>448</v>
      </c>
      <c r="F208" s="14">
        <v>0</v>
      </c>
      <c r="G208" s="13">
        <v>1</v>
      </c>
      <c r="H208" s="13">
        <v>15.4</v>
      </c>
      <c r="I208" s="119">
        <f t="shared" si="3"/>
        <v>1540</v>
      </c>
    </row>
    <row r="209" spans="1:9" ht="11.25" customHeight="1">
      <c r="A209" s="10">
        <v>6057</v>
      </c>
      <c r="B209" s="6">
        <v>410</v>
      </c>
      <c r="C209" s="6">
        <v>6121</v>
      </c>
      <c r="D209" s="6">
        <v>3612</v>
      </c>
      <c r="E209" s="1" t="s">
        <v>1461</v>
      </c>
      <c r="F209" s="14">
        <v>0</v>
      </c>
      <c r="G209" s="13">
        <v>849</v>
      </c>
      <c r="H209" s="13">
        <v>263.7</v>
      </c>
      <c r="I209" s="119">
        <f t="shared" si="3"/>
        <v>31.060070671378092</v>
      </c>
    </row>
    <row r="210" spans="1:9" ht="11.25" customHeight="1">
      <c r="A210" s="10">
        <v>6057</v>
      </c>
      <c r="B210" s="6">
        <v>410</v>
      </c>
      <c r="C210" s="6">
        <v>6141</v>
      </c>
      <c r="D210" s="6">
        <v>3612</v>
      </c>
      <c r="E210" s="1" t="s">
        <v>449</v>
      </c>
      <c r="F210" s="14">
        <v>0</v>
      </c>
      <c r="G210" s="13">
        <v>1</v>
      </c>
      <c r="H210" s="13">
        <v>10.3</v>
      </c>
      <c r="I210" s="119">
        <f t="shared" si="3"/>
        <v>1030</v>
      </c>
    </row>
    <row r="211" spans="1:9" ht="11.25" customHeight="1">
      <c r="A211" s="10">
        <v>6058</v>
      </c>
      <c r="B211" s="6">
        <v>410</v>
      </c>
      <c r="C211" s="6">
        <v>6121</v>
      </c>
      <c r="D211" s="6">
        <v>3612</v>
      </c>
      <c r="E211" s="1" t="s">
        <v>1462</v>
      </c>
      <c r="F211" s="14">
        <v>0</v>
      </c>
      <c r="G211" s="13">
        <v>949</v>
      </c>
      <c r="H211" s="13">
        <v>949.5</v>
      </c>
      <c r="I211" s="119">
        <f t="shared" si="3"/>
        <v>100.05268703898842</v>
      </c>
    </row>
    <row r="212" spans="1:9" ht="11.25" customHeight="1">
      <c r="A212" s="10">
        <v>6058</v>
      </c>
      <c r="B212" s="6">
        <v>410</v>
      </c>
      <c r="C212" s="6">
        <v>6141</v>
      </c>
      <c r="D212" s="6">
        <v>3612</v>
      </c>
      <c r="E212" s="1" t="s">
        <v>450</v>
      </c>
      <c r="F212" s="14">
        <v>0</v>
      </c>
      <c r="G212" s="13">
        <v>1</v>
      </c>
      <c r="H212" s="13">
        <v>15.4</v>
      </c>
      <c r="I212" s="119">
        <f t="shared" si="3"/>
        <v>1540</v>
      </c>
    </row>
    <row r="213" spans="1:9" ht="11.25" customHeight="1">
      <c r="A213" s="10">
        <v>6059</v>
      </c>
      <c r="B213" s="6">
        <v>410</v>
      </c>
      <c r="C213" s="6">
        <v>6121</v>
      </c>
      <c r="D213" s="6">
        <v>3612</v>
      </c>
      <c r="E213" s="1" t="s">
        <v>1458</v>
      </c>
      <c r="F213" s="14">
        <v>0</v>
      </c>
      <c r="G213" s="13">
        <v>187</v>
      </c>
      <c r="H213" s="13">
        <v>196</v>
      </c>
      <c r="I213" s="119">
        <f t="shared" si="3"/>
        <v>104.81283422459893</v>
      </c>
    </row>
    <row r="214" spans="1:9" ht="11.25" customHeight="1">
      <c r="A214" s="10">
        <v>6060</v>
      </c>
      <c r="B214" s="6">
        <v>410</v>
      </c>
      <c r="C214" s="6">
        <v>6121</v>
      </c>
      <c r="D214" s="6">
        <v>3612</v>
      </c>
      <c r="E214" s="1" t="s">
        <v>1459</v>
      </c>
      <c r="F214" s="14">
        <v>0</v>
      </c>
      <c r="G214" s="13">
        <v>80</v>
      </c>
      <c r="H214" s="13">
        <v>80</v>
      </c>
      <c r="I214" s="119">
        <f t="shared" si="3"/>
        <v>100</v>
      </c>
    </row>
    <row r="215" spans="1:9" ht="11.25" customHeight="1">
      <c r="A215" s="10">
        <v>6075</v>
      </c>
      <c r="B215" s="6">
        <v>410</v>
      </c>
      <c r="C215" s="6">
        <v>6121</v>
      </c>
      <c r="D215" s="6">
        <v>3612</v>
      </c>
      <c r="E215" s="1" t="s">
        <v>437</v>
      </c>
      <c r="F215" s="14">
        <v>0</v>
      </c>
      <c r="G215" s="13">
        <v>242</v>
      </c>
      <c r="H215" s="13">
        <v>242</v>
      </c>
      <c r="I215" s="119">
        <f t="shared" si="3"/>
        <v>100</v>
      </c>
    </row>
    <row r="216" spans="1:9" ht="11.25" customHeight="1">
      <c r="A216" s="10">
        <v>6080</v>
      </c>
      <c r="B216" s="6">
        <v>410</v>
      </c>
      <c r="C216" s="6">
        <v>6121</v>
      </c>
      <c r="D216" s="6">
        <v>3612</v>
      </c>
      <c r="E216" s="1" t="s">
        <v>451</v>
      </c>
      <c r="F216" s="14">
        <v>0</v>
      </c>
      <c r="G216" s="13">
        <v>775</v>
      </c>
      <c r="H216" s="13">
        <v>775</v>
      </c>
      <c r="I216" s="119">
        <f t="shared" si="3"/>
        <v>100</v>
      </c>
    </row>
    <row r="217" spans="1:9" ht="13.5" thickBot="1">
      <c r="A217" s="614"/>
      <c r="B217" s="620" t="s">
        <v>8</v>
      </c>
      <c r="C217" s="620"/>
      <c r="D217" s="620"/>
      <c r="E217" s="621" t="s">
        <v>533</v>
      </c>
      <c r="F217" s="622">
        <f>SUBTOTAL(9,F201:F214)</f>
        <v>4840</v>
      </c>
      <c r="G217" s="623">
        <f>SUBTOTAL(9,G201:G216)</f>
        <v>20140</v>
      </c>
      <c r="H217" s="623">
        <f>SUBTOTAL(9,H201:H216)</f>
        <v>9160.599999999999</v>
      </c>
      <c r="I217" s="624">
        <f t="shared" si="3"/>
        <v>45.484607745779535</v>
      </c>
    </row>
    <row r="218" spans="1:23" s="352" customFormat="1" ht="18.75" customHeight="1" thickBot="1" thickTop="1">
      <c r="A218" s="829" t="s">
        <v>1</v>
      </c>
      <c r="B218" s="829"/>
      <c r="C218" s="829"/>
      <c r="D218" s="829"/>
      <c r="E218" s="830"/>
      <c r="F218" s="617">
        <f>SUBTOTAL(9,F5:F217)</f>
        <v>498953</v>
      </c>
      <c r="G218" s="618">
        <f>SUBTOTAL(9,G5:G217)</f>
        <v>992583.6</v>
      </c>
      <c r="H218" s="618">
        <f>SUBTOTAL(9,H5:H217)</f>
        <v>671023.1300000005</v>
      </c>
      <c r="I218" s="619">
        <f t="shared" si="3"/>
        <v>67.60368899909292</v>
      </c>
      <c r="J218"/>
      <c r="K218"/>
      <c r="L218"/>
      <c r="M218"/>
      <c r="N218" s="13"/>
      <c r="O218"/>
      <c r="P218"/>
      <c r="Q218"/>
      <c r="R218"/>
      <c r="S218"/>
      <c r="T218"/>
      <c r="U218"/>
      <c r="V218"/>
      <c r="W218"/>
    </row>
    <row r="220" spans="1:9" ht="12.75">
      <c r="A220" s="10"/>
      <c r="B220" s="10"/>
      <c r="C220" s="10"/>
      <c r="D220" s="10"/>
      <c r="E220" s="2"/>
      <c r="F220" s="14"/>
      <c r="I220" s="119"/>
    </row>
    <row r="221" spans="6:9" ht="12.75">
      <c r="F221"/>
      <c r="G221"/>
      <c r="H221"/>
      <c r="I221"/>
    </row>
    <row r="222" spans="6:9" ht="12.75">
      <c r="F222"/>
      <c r="G222"/>
      <c r="H222"/>
      <c r="I222"/>
    </row>
    <row r="223" spans="6:9" ht="12.75">
      <c r="F223"/>
      <c r="G223"/>
      <c r="H223"/>
      <c r="I223"/>
    </row>
    <row r="224" spans="6:9" ht="12.75">
      <c r="F224"/>
      <c r="G224"/>
      <c r="H224"/>
      <c r="I224"/>
    </row>
  </sheetData>
  <mergeCells count="9">
    <mergeCell ref="A218:E218"/>
    <mergeCell ref="E2:E4"/>
    <mergeCell ref="F1:I1"/>
    <mergeCell ref="A1:E1"/>
    <mergeCell ref="A2:A4"/>
    <mergeCell ref="B2:B4"/>
    <mergeCell ref="C2:C4"/>
    <mergeCell ref="D2:D4"/>
    <mergeCell ref="I2:I4"/>
  </mergeCells>
  <printOptions gridLines="1" horizontalCentered="1"/>
  <pageMargins left="0.7480314960629921" right="0.45" top="0.984251968503937" bottom="0.984251968503937" header="0.5118110236220472" footer="0.5118110236220472"/>
  <pageSetup firstPageNumber="23" useFirstPageNumber="1" horizontalDpi="300" verticalDpi="300" orientation="portrait" paperSize="9" r:id="rId1"/>
  <headerFooter alignWithMargins="0">
    <oddHeader>&amp;C&amp;"Arial CE,tučné"&amp;12PŘEHLED HOSPODAŘENÍ ZA &amp;UROK  2001&amp;U - KAPITÁLOVÉ VÝDAJE</oddHeader>
    <oddFooter>&amp;C&amp;P
&amp;RKapitálové výdaje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67"/>
  <sheetViews>
    <sheetView workbookViewId="0" topLeftCell="A1">
      <selection activeCell="E5" sqref="E5"/>
    </sheetView>
  </sheetViews>
  <sheetFormatPr defaultColWidth="9.00390625" defaultRowHeight="12.75"/>
  <cols>
    <col min="1" max="1" width="4.375" style="15" customWidth="1"/>
    <col min="2" max="2" width="4.00390625" style="15" customWidth="1"/>
    <col min="3" max="3" width="4.625" style="15" customWidth="1"/>
    <col min="4" max="4" width="4.375" style="0" customWidth="1"/>
    <col min="5" max="5" width="36.75390625" style="0" customWidth="1"/>
    <col min="6" max="6" width="9.625" style="0" customWidth="1"/>
    <col min="7" max="7" width="9.375" style="1" customWidth="1"/>
    <col min="8" max="8" width="10.125" style="0" customWidth="1"/>
    <col min="9" max="9" width="6.75390625" style="0" customWidth="1"/>
    <col min="10" max="10" width="5.125" style="0" customWidth="1"/>
    <col min="11" max="11" width="6.00390625" style="0" customWidth="1"/>
    <col min="12" max="12" width="5.125" style="0" customWidth="1"/>
  </cols>
  <sheetData>
    <row r="1" spans="1:20" s="26" customFormat="1" ht="12.75">
      <c r="A1" s="831" t="s">
        <v>95</v>
      </c>
      <c r="B1" s="832"/>
      <c r="C1" s="832"/>
      <c r="D1" s="832"/>
      <c r="E1" s="833"/>
      <c r="F1" s="805" t="s">
        <v>1646</v>
      </c>
      <c r="G1" s="806"/>
      <c r="H1" s="806"/>
      <c r="I1" s="807"/>
      <c r="J1"/>
      <c r="K1"/>
      <c r="L1"/>
      <c r="M1"/>
      <c r="N1"/>
      <c r="O1"/>
      <c r="P1"/>
      <c r="Q1"/>
      <c r="R1"/>
      <c r="S1"/>
      <c r="T1"/>
    </row>
    <row r="2" spans="1:9" ht="59.25" customHeight="1">
      <c r="A2" s="811" t="s">
        <v>96</v>
      </c>
      <c r="B2" s="834" t="s">
        <v>1599</v>
      </c>
      <c r="C2" s="811" t="s">
        <v>97</v>
      </c>
      <c r="D2" s="820" t="s">
        <v>98</v>
      </c>
      <c r="E2" s="847" t="s">
        <v>1600</v>
      </c>
      <c r="F2" s="465" t="s">
        <v>638</v>
      </c>
      <c r="G2" s="456" t="s">
        <v>639</v>
      </c>
      <c r="H2" s="466" t="s">
        <v>201</v>
      </c>
      <c r="I2" s="837" t="s">
        <v>1644</v>
      </c>
    </row>
    <row r="3" spans="1:9" ht="3" customHeight="1">
      <c r="A3" s="812"/>
      <c r="B3" s="835"/>
      <c r="C3" s="812"/>
      <c r="D3" s="821"/>
      <c r="E3" s="848"/>
      <c r="F3" s="460"/>
      <c r="G3" s="457"/>
      <c r="H3" s="467"/>
      <c r="I3" s="837"/>
    </row>
    <row r="4" spans="1:9" ht="7.5" customHeight="1">
      <c r="A4" s="813"/>
      <c r="B4" s="836"/>
      <c r="C4" s="813"/>
      <c r="D4" s="822"/>
      <c r="E4" s="849"/>
      <c r="F4" s="461" t="s">
        <v>99</v>
      </c>
      <c r="G4" s="458" t="s">
        <v>99</v>
      </c>
      <c r="H4" s="468" t="s">
        <v>99</v>
      </c>
      <c r="I4" s="838"/>
    </row>
    <row r="5" spans="1:9" ht="12.75">
      <c r="A5" s="6">
        <v>801</v>
      </c>
      <c r="B5" s="6">
        <v>102</v>
      </c>
      <c r="C5" s="6">
        <v>8115</v>
      </c>
      <c r="D5" s="4"/>
      <c r="E5" s="4" t="s">
        <v>72</v>
      </c>
      <c r="F5" s="1">
        <v>271153</v>
      </c>
      <c r="G5" s="13">
        <v>694316.6</v>
      </c>
      <c r="H5" s="13"/>
      <c r="I5" s="119">
        <f>(H5/G5)*100</f>
        <v>0</v>
      </c>
    </row>
    <row r="6" spans="1:9" ht="12.75">
      <c r="A6" s="6">
        <v>802</v>
      </c>
      <c r="B6" s="6">
        <v>102</v>
      </c>
      <c r="C6" s="6">
        <v>8115</v>
      </c>
      <c r="D6" s="4"/>
      <c r="E6" s="4" t="s">
        <v>75</v>
      </c>
      <c r="F6" s="1">
        <v>2700</v>
      </c>
      <c r="G6" s="13">
        <v>2700</v>
      </c>
      <c r="H6" s="13"/>
      <c r="I6" s="119">
        <f aca="true" t="shared" si="0" ref="I6:I19">(H6/G6)*100</f>
        <v>0</v>
      </c>
    </row>
    <row r="7" spans="1:9" ht="12.75">
      <c r="A7" s="6">
        <v>803</v>
      </c>
      <c r="B7" s="6">
        <v>102</v>
      </c>
      <c r="C7" s="6">
        <v>8115</v>
      </c>
      <c r="D7" s="4"/>
      <c r="E7" s="4" t="s">
        <v>73</v>
      </c>
      <c r="F7" s="1">
        <v>39800</v>
      </c>
      <c r="G7" s="13">
        <v>39800</v>
      </c>
      <c r="H7" s="13">
        <v>-60502.3</v>
      </c>
      <c r="I7" s="119">
        <f>(H7)/(G5:G9)*100</f>
        <v>-152.01582914572865</v>
      </c>
    </row>
    <row r="8" spans="1:9" ht="12.75">
      <c r="A8" s="6">
        <v>804</v>
      </c>
      <c r="B8" s="6">
        <v>102</v>
      </c>
      <c r="C8" s="6">
        <v>8115</v>
      </c>
      <c r="D8" s="4"/>
      <c r="E8" s="4" t="s">
        <v>74</v>
      </c>
      <c r="F8" s="1">
        <v>500</v>
      </c>
      <c r="G8" s="13">
        <v>500</v>
      </c>
      <c r="H8" s="13"/>
      <c r="I8" s="119">
        <f t="shared" si="0"/>
        <v>0</v>
      </c>
    </row>
    <row r="9" spans="1:9" ht="12.75">
      <c r="A9" s="6">
        <v>822</v>
      </c>
      <c r="B9" s="6">
        <v>102</v>
      </c>
      <c r="C9" s="6">
        <v>8115</v>
      </c>
      <c r="D9" s="4"/>
      <c r="E9" s="4" t="s">
        <v>452</v>
      </c>
      <c r="F9" s="63">
        <v>0</v>
      </c>
      <c r="G9" s="32">
        <v>220</v>
      </c>
      <c r="H9" s="32"/>
      <c r="I9" s="710">
        <f>(H9/G9)*100</f>
        <v>0</v>
      </c>
    </row>
    <row r="10" spans="1:13" ht="12.75">
      <c r="A10" s="6">
        <v>805</v>
      </c>
      <c r="B10" s="6">
        <v>102</v>
      </c>
      <c r="C10" s="6">
        <v>8123</v>
      </c>
      <c r="D10" s="4"/>
      <c r="E10" s="4" t="s">
        <v>501</v>
      </c>
      <c r="F10" s="1">
        <v>90000</v>
      </c>
      <c r="G10" s="13">
        <v>156040</v>
      </c>
      <c r="H10" s="13">
        <v>155237.4</v>
      </c>
      <c r="I10" s="119">
        <f t="shared" si="0"/>
        <v>99.48564470648552</v>
      </c>
      <c r="M10" s="13"/>
    </row>
    <row r="11" spans="1:13" ht="12.75">
      <c r="A11" s="6">
        <v>806</v>
      </c>
      <c r="B11" s="6">
        <v>102</v>
      </c>
      <c r="C11" s="6">
        <v>8124</v>
      </c>
      <c r="D11" s="4"/>
      <c r="E11" s="4" t="s">
        <v>496</v>
      </c>
      <c r="F11" s="1">
        <v>-24000</v>
      </c>
      <c r="G11" s="13">
        <v>-24000</v>
      </c>
      <c r="H11" s="13">
        <v>0</v>
      </c>
      <c r="I11" s="119">
        <f t="shared" si="0"/>
        <v>0</v>
      </c>
      <c r="M11" s="13"/>
    </row>
    <row r="12" spans="1:9" ht="12.75">
      <c r="A12" s="6">
        <v>807</v>
      </c>
      <c r="B12" s="6">
        <v>102</v>
      </c>
      <c r="C12" s="6">
        <v>8124</v>
      </c>
      <c r="D12" s="4"/>
      <c r="E12" s="4" t="s">
        <v>502</v>
      </c>
      <c r="F12" s="1">
        <v>-1390</v>
      </c>
      <c r="G12" s="13">
        <v>-1660</v>
      </c>
      <c r="H12" s="13">
        <v>-1659.9</v>
      </c>
      <c r="I12" s="119">
        <f t="shared" si="0"/>
        <v>99.99397590361447</v>
      </c>
    </row>
    <row r="13" spans="1:9" ht="12.75">
      <c r="A13" s="6">
        <v>808</v>
      </c>
      <c r="B13" s="6">
        <v>102</v>
      </c>
      <c r="C13" s="6">
        <v>8124</v>
      </c>
      <c r="D13" s="4"/>
      <c r="E13" s="4" t="s">
        <v>497</v>
      </c>
      <c r="F13" s="1">
        <v>-2214</v>
      </c>
      <c r="G13" s="13">
        <v>-2214</v>
      </c>
      <c r="H13" s="13">
        <v>-2214</v>
      </c>
      <c r="I13" s="119">
        <f t="shared" si="0"/>
        <v>100</v>
      </c>
    </row>
    <row r="14" spans="1:9" ht="12.75">
      <c r="A14" s="6">
        <v>809</v>
      </c>
      <c r="B14" s="6">
        <v>102</v>
      </c>
      <c r="C14" s="6">
        <v>8124</v>
      </c>
      <c r="D14" s="4"/>
      <c r="E14" s="4" t="s">
        <v>1277</v>
      </c>
      <c r="F14" s="1">
        <v>-30000</v>
      </c>
      <c r="G14" s="13">
        <v>-30000</v>
      </c>
      <c r="H14" s="13">
        <v>-30000</v>
      </c>
      <c r="I14" s="119">
        <f t="shared" si="0"/>
        <v>100</v>
      </c>
    </row>
    <row r="15" spans="1:20" s="23" customFormat="1" ht="12.75">
      <c r="A15" s="6">
        <v>810</v>
      </c>
      <c r="B15" s="6">
        <v>102</v>
      </c>
      <c r="C15" s="6">
        <v>8124</v>
      </c>
      <c r="D15" s="4"/>
      <c r="E15" s="4" t="s">
        <v>503</v>
      </c>
      <c r="F15" s="1">
        <v>-2238</v>
      </c>
      <c r="G15" s="13">
        <v>-2628</v>
      </c>
      <c r="H15" s="13">
        <v>-2627.2</v>
      </c>
      <c r="I15" s="119">
        <f t="shared" si="0"/>
        <v>99.96955859969557</v>
      </c>
      <c r="J15"/>
      <c r="K15"/>
      <c r="L15"/>
      <c r="M15" s="13"/>
      <c r="N15"/>
      <c r="O15"/>
      <c r="P15"/>
      <c r="Q15"/>
      <c r="R15"/>
      <c r="S15"/>
      <c r="T15"/>
    </row>
    <row r="16" spans="1:14" ht="12.75">
      <c r="A16" s="6">
        <v>811</v>
      </c>
      <c r="B16" s="6">
        <v>102</v>
      </c>
      <c r="C16" s="6">
        <v>8124</v>
      </c>
      <c r="D16" s="4"/>
      <c r="E16" s="4" t="s">
        <v>504</v>
      </c>
      <c r="F16" s="1">
        <v>-715</v>
      </c>
      <c r="G16" s="13">
        <v>-903</v>
      </c>
      <c r="H16" s="13">
        <v>-903.2</v>
      </c>
      <c r="I16" s="119">
        <f t="shared" si="0"/>
        <v>100.02214839424141</v>
      </c>
      <c r="N16" s="13"/>
    </row>
    <row r="17" spans="1:14" ht="12.75">
      <c r="A17" s="6">
        <v>812</v>
      </c>
      <c r="B17" s="6">
        <v>102</v>
      </c>
      <c r="C17" s="6">
        <v>8124</v>
      </c>
      <c r="D17" s="4"/>
      <c r="E17" s="4" t="s">
        <v>505</v>
      </c>
      <c r="F17" s="1">
        <v>-3900</v>
      </c>
      <c r="G17" s="13">
        <v>-3900</v>
      </c>
      <c r="H17" s="13">
        <v>-2273.2</v>
      </c>
      <c r="I17" s="119">
        <f t="shared" si="0"/>
        <v>58.287179487179486</v>
      </c>
      <c r="N17" s="13"/>
    </row>
    <row r="18" spans="1:13" ht="12.75">
      <c r="A18" s="6">
        <v>813</v>
      </c>
      <c r="B18" s="6">
        <v>102</v>
      </c>
      <c r="C18" s="6">
        <v>8124</v>
      </c>
      <c r="D18" s="4"/>
      <c r="E18" s="4" t="s">
        <v>506</v>
      </c>
      <c r="F18" s="1">
        <v>-400</v>
      </c>
      <c r="G18" s="13">
        <v>-400</v>
      </c>
      <c r="H18" s="13">
        <v>-166.3</v>
      </c>
      <c r="I18" s="119">
        <f t="shared" si="0"/>
        <v>41.575</v>
      </c>
      <c r="M18" s="13"/>
    </row>
    <row r="19" spans="1:13" ht="12.75">
      <c r="A19" s="6">
        <v>814</v>
      </c>
      <c r="B19" s="6">
        <v>102</v>
      </c>
      <c r="C19" s="6">
        <v>8124</v>
      </c>
      <c r="D19" s="4"/>
      <c r="E19" s="4" t="s">
        <v>507</v>
      </c>
      <c r="F19" s="63">
        <v>-80</v>
      </c>
      <c r="G19" s="32">
        <v>-80</v>
      </c>
      <c r="H19" s="32">
        <v>-80.5</v>
      </c>
      <c r="I19" s="119">
        <f t="shared" si="0"/>
        <v>100.62500000000001</v>
      </c>
      <c r="M19" s="13"/>
    </row>
    <row r="20" spans="1:14" ht="12.75">
      <c r="A20" s="6">
        <v>815</v>
      </c>
      <c r="B20" s="6">
        <v>102</v>
      </c>
      <c r="C20" s="6">
        <v>8116</v>
      </c>
      <c r="D20" s="4"/>
      <c r="E20" s="4" t="s">
        <v>498</v>
      </c>
      <c r="F20" s="63">
        <v>0</v>
      </c>
      <c r="G20" s="32">
        <v>0</v>
      </c>
      <c r="H20" s="410">
        <v>215410.9</v>
      </c>
      <c r="I20" s="343" t="s">
        <v>777</v>
      </c>
      <c r="N20" s="13"/>
    </row>
    <row r="21" spans="1:14" ht="12.75">
      <c r="A21" s="6">
        <v>816</v>
      </c>
      <c r="B21" s="6">
        <v>102</v>
      </c>
      <c r="C21" s="6">
        <v>8116</v>
      </c>
      <c r="D21" s="4"/>
      <c r="E21" s="4" t="s">
        <v>499</v>
      </c>
      <c r="F21" s="63">
        <v>0</v>
      </c>
      <c r="G21" s="32">
        <v>0</v>
      </c>
      <c r="H21" s="409">
        <v>9873.1</v>
      </c>
      <c r="I21" s="343" t="s">
        <v>777</v>
      </c>
      <c r="N21" s="13"/>
    </row>
    <row r="22" spans="1:14" ht="12.75">
      <c r="A22" s="6">
        <v>817</v>
      </c>
      <c r="B22" s="6">
        <v>102</v>
      </c>
      <c r="C22" s="6">
        <v>8116</v>
      </c>
      <c r="D22" s="4"/>
      <c r="E22" s="4" t="s">
        <v>500</v>
      </c>
      <c r="F22" s="63">
        <v>0</v>
      </c>
      <c r="G22" s="32">
        <v>0</v>
      </c>
      <c r="H22" s="13">
        <v>40000</v>
      </c>
      <c r="I22" s="343" t="s">
        <v>777</v>
      </c>
      <c r="N22" s="32"/>
    </row>
    <row r="23" spans="1:14" ht="12.75">
      <c r="A23" s="6">
        <v>819</v>
      </c>
      <c r="B23" s="6">
        <v>102</v>
      </c>
      <c r="C23" s="6">
        <v>8123</v>
      </c>
      <c r="D23" s="4"/>
      <c r="E23" s="4" t="s">
        <v>508</v>
      </c>
      <c r="F23" s="63">
        <v>0</v>
      </c>
      <c r="G23" s="32">
        <v>0</v>
      </c>
      <c r="H23" s="13">
        <v>36396.2</v>
      </c>
      <c r="I23" s="343" t="s">
        <v>777</v>
      </c>
      <c r="N23" s="32"/>
    </row>
    <row r="24" spans="1:9" ht="12.75">
      <c r="A24" s="6">
        <v>820</v>
      </c>
      <c r="B24" s="6">
        <v>102</v>
      </c>
      <c r="C24" s="6">
        <v>8124</v>
      </c>
      <c r="D24" s="4"/>
      <c r="E24" s="4" t="s">
        <v>509</v>
      </c>
      <c r="F24" s="706">
        <v>0</v>
      </c>
      <c r="G24" s="32">
        <v>0</v>
      </c>
      <c r="H24" s="32">
        <v>-2399.7</v>
      </c>
      <c r="I24" s="343" t="s">
        <v>777</v>
      </c>
    </row>
    <row r="25" spans="1:9" ht="13.5" thickBot="1">
      <c r="A25" s="614">
        <v>821</v>
      </c>
      <c r="B25" s="614">
        <v>102</v>
      </c>
      <c r="C25" s="614">
        <v>8124</v>
      </c>
      <c r="D25" s="615" t="s">
        <v>95</v>
      </c>
      <c r="E25" s="615" t="s">
        <v>453</v>
      </c>
      <c r="F25" s="707">
        <v>0</v>
      </c>
      <c r="G25" s="616">
        <v>0</v>
      </c>
      <c r="H25" s="616">
        <v>-69.5</v>
      </c>
      <c r="I25" s="709" t="s">
        <v>777</v>
      </c>
    </row>
    <row r="26" spans="1:9" ht="19.5" customHeight="1" thickBot="1" thickTop="1">
      <c r="A26" s="845" t="s">
        <v>640</v>
      </c>
      <c r="B26" s="845"/>
      <c r="C26" s="845"/>
      <c r="D26" s="845"/>
      <c r="E26" s="846"/>
      <c r="F26" s="448">
        <f>SUM(F5:F24)</f>
        <v>339216</v>
      </c>
      <c r="G26" s="449">
        <f>SUM(G5:G24)</f>
        <v>827791.6</v>
      </c>
      <c r="H26" s="449">
        <f>SUM(H5:H25)</f>
        <v>354021.8</v>
      </c>
      <c r="I26" s="708">
        <f>(H26/G26)*100</f>
        <v>42.76702010506026</v>
      </c>
    </row>
    <row r="27" ht="12.75">
      <c r="H27" s="13"/>
    </row>
    <row r="28" spans="1:7" ht="12.75">
      <c r="A28"/>
      <c r="B28"/>
      <c r="C28"/>
      <c r="G28"/>
    </row>
    <row r="29" spans="1:7" ht="17.25" customHeight="1">
      <c r="A29"/>
      <c r="B29"/>
      <c r="C29"/>
      <c r="G29"/>
    </row>
    <row r="30" spans="1:7" ht="17.25" customHeight="1">
      <c r="A30"/>
      <c r="B30"/>
      <c r="C30"/>
      <c r="G30"/>
    </row>
    <row r="31" spans="1:7" ht="17.25" customHeight="1">
      <c r="A31"/>
      <c r="B31"/>
      <c r="C31"/>
      <c r="G31"/>
    </row>
    <row r="32" spans="1:7" ht="17.25" customHeight="1">
      <c r="A32"/>
      <c r="B32"/>
      <c r="C32"/>
      <c r="G32"/>
    </row>
    <row r="33" spans="1:7" ht="17.25" customHeight="1">
      <c r="A33"/>
      <c r="B33"/>
      <c r="C33"/>
      <c r="G33"/>
    </row>
    <row r="34" spans="1:7" ht="12.75">
      <c r="A34"/>
      <c r="B34"/>
      <c r="C34"/>
      <c r="G34"/>
    </row>
    <row r="35" spans="1:7" ht="12.75">
      <c r="A35"/>
      <c r="B35"/>
      <c r="C35"/>
      <c r="G35"/>
    </row>
    <row r="36" spans="1:7" ht="12.75">
      <c r="A36"/>
      <c r="B36"/>
      <c r="C36"/>
      <c r="G36"/>
    </row>
    <row r="37" spans="1:7" ht="12.75">
      <c r="A37"/>
      <c r="B37"/>
      <c r="C37"/>
      <c r="G37"/>
    </row>
    <row r="38" spans="1:7" ht="12.75">
      <c r="A38"/>
      <c r="B38"/>
      <c r="C38"/>
      <c r="G38"/>
    </row>
    <row r="39" spans="1:7" ht="12.75">
      <c r="A39"/>
      <c r="B39"/>
      <c r="C39"/>
      <c r="G39"/>
    </row>
    <row r="40" spans="1:7" ht="12.75">
      <c r="A40"/>
      <c r="B40"/>
      <c r="C40"/>
      <c r="G40"/>
    </row>
    <row r="41" spans="1:7" ht="12.75">
      <c r="A41"/>
      <c r="B41"/>
      <c r="C41"/>
      <c r="G41"/>
    </row>
    <row r="42" spans="1:7" ht="12.75">
      <c r="A42"/>
      <c r="B42"/>
      <c r="C42"/>
      <c r="G42"/>
    </row>
    <row r="43" spans="1:7" ht="12.75">
      <c r="A43"/>
      <c r="B43"/>
      <c r="C43"/>
      <c r="G43"/>
    </row>
    <row r="44" spans="1:7" ht="12.75">
      <c r="A44"/>
      <c r="B44"/>
      <c r="C44"/>
      <c r="G44"/>
    </row>
    <row r="45" spans="1:7" ht="12.75">
      <c r="A45"/>
      <c r="B45"/>
      <c r="C45"/>
      <c r="G45"/>
    </row>
    <row r="46" spans="1:7" ht="12.75">
      <c r="A46"/>
      <c r="B46"/>
      <c r="C46"/>
      <c r="G46"/>
    </row>
    <row r="47" spans="1:7" ht="12.75">
      <c r="A47"/>
      <c r="B47"/>
      <c r="C47"/>
      <c r="G47"/>
    </row>
    <row r="48" spans="1:7" ht="12.75">
      <c r="A48"/>
      <c r="B48"/>
      <c r="C48"/>
      <c r="G48"/>
    </row>
    <row r="49" spans="1:7" ht="12.75">
      <c r="A49"/>
      <c r="B49"/>
      <c r="C49"/>
      <c r="G49"/>
    </row>
    <row r="50" spans="1:7" ht="12.75">
      <c r="A50"/>
      <c r="B50"/>
      <c r="C50"/>
      <c r="G50"/>
    </row>
    <row r="51" spans="1:7" ht="12.75">
      <c r="A51"/>
      <c r="B51"/>
      <c r="C51"/>
      <c r="G51"/>
    </row>
    <row r="52" spans="1:7" ht="12.75">
      <c r="A52"/>
      <c r="B52"/>
      <c r="C52"/>
      <c r="G52"/>
    </row>
    <row r="53" spans="1:7" ht="12.75">
      <c r="A53"/>
      <c r="B53"/>
      <c r="C53"/>
      <c r="G53"/>
    </row>
    <row r="54" spans="1:7" ht="12.75">
      <c r="A54"/>
      <c r="B54"/>
      <c r="C54"/>
      <c r="G54"/>
    </row>
    <row r="55" spans="1:7" ht="12.75">
      <c r="A55"/>
      <c r="B55"/>
      <c r="C55"/>
      <c r="G55"/>
    </row>
    <row r="56" spans="1:7" ht="12.75">
      <c r="A56"/>
      <c r="B56"/>
      <c r="C56"/>
      <c r="G56"/>
    </row>
    <row r="57" spans="1:7" ht="12.75">
      <c r="A57"/>
      <c r="B57"/>
      <c r="C57"/>
      <c r="G57"/>
    </row>
    <row r="58" spans="1:7" ht="12.75">
      <c r="A58"/>
      <c r="B58"/>
      <c r="C58"/>
      <c r="G58"/>
    </row>
    <row r="59" spans="1:7" ht="12.75">
      <c r="A59"/>
      <c r="B59"/>
      <c r="C59"/>
      <c r="G59"/>
    </row>
    <row r="60" spans="1:7" ht="12.75">
      <c r="A60"/>
      <c r="B60"/>
      <c r="C60"/>
      <c r="G60"/>
    </row>
    <row r="61" spans="1:7" ht="12.75">
      <c r="A61"/>
      <c r="B61"/>
      <c r="C61"/>
      <c r="G61"/>
    </row>
    <row r="62" spans="1:7" ht="12.75">
      <c r="A62"/>
      <c r="B62"/>
      <c r="C62"/>
      <c r="G62"/>
    </row>
    <row r="63" spans="1:7" ht="12.75">
      <c r="A63"/>
      <c r="B63"/>
      <c r="C63"/>
      <c r="G63"/>
    </row>
    <row r="64" spans="1:7" ht="12.75">
      <c r="A64"/>
      <c r="B64"/>
      <c r="C64"/>
      <c r="G64"/>
    </row>
    <row r="65" spans="1:7" ht="12.75">
      <c r="A65"/>
      <c r="B65"/>
      <c r="C65"/>
      <c r="G65"/>
    </row>
    <row r="66" spans="1:7" ht="12.75">
      <c r="A66"/>
      <c r="B66"/>
      <c r="C66"/>
      <c r="G66"/>
    </row>
    <row r="67" spans="1:7" ht="12.75">
      <c r="A67"/>
      <c r="B67"/>
      <c r="C67"/>
      <c r="G67"/>
    </row>
  </sheetData>
  <mergeCells count="9">
    <mergeCell ref="A26:E26"/>
    <mergeCell ref="A1:E1"/>
    <mergeCell ref="F1:I1"/>
    <mergeCell ref="A2:A4"/>
    <mergeCell ref="B2:B4"/>
    <mergeCell ref="C2:C4"/>
    <mergeCell ref="D2:D4"/>
    <mergeCell ref="E2:E4"/>
    <mergeCell ref="I2:I4"/>
  </mergeCells>
  <printOptions gridLines="1" horizontalCentered="1"/>
  <pageMargins left="0.7480314960629921" right="0.44" top="0.984251968503937" bottom="0.984251968503937" header="0.5118110236220472" footer="0.5118110236220472"/>
  <pageSetup firstPageNumber="27" useFirstPageNumber="1" horizontalDpi="300" verticalDpi="300" orientation="portrait" paperSize="9" r:id="rId2"/>
  <headerFooter alignWithMargins="0">
    <oddHeader>&amp;C&amp;"Arial CE,tučné"&amp;12PŘEHLED HOSPODAŘENÍ ZA &amp;UROK  2001&amp;U - FINANCOVÁNÍ</oddHeader>
    <oddFooter>&amp;C&amp;P
&amp;RFinancování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C3" sqref="C3"/>
    </sheetView>
  </sheetViews>
  <sheetFormatPr defaultColWidth="9.00390625" defaultRowHeight="12.75"/>
  <cols>
    <col min="1" max="1" width="6.00390625" style="184" customWidth="1"/>
    <col min="2" max="2" width="35.00390625" style="180" customWidth="1"/>
    <col min="3" max="3" width="8.125" style="181" customWidth="1"/>
    <col min="4" max="4" width="16.375" style="182" customWidth="1"/>
    <col min="5" max="5" width="13.25390625" style="87" customWidth="1"/>
    <col min="6" max="6" width="7.75390625" style="185" customWidth="1"/>
    <col min="7" max="7" width="19.875" style="0" customWidth="1"/>
    <col min="8" max="8" width="31.875" style="0" customWidth="1"/>
    <col min="9" max="9" width="12.00390625" style="0" customWidth="1"/>
    <col min="15" max="16384" width="9.125" style="3" customWidth="1"/>
  </cols>
  <sheetData>
    <row r="1" spans="1:14" s="73" customFormat="1" ht="42.75" customHeight="1">
      <c r="A1" s="854" t="s">
        <v>1362</v>
      </c>
      <c r="B1" s="856" t="s">
        <v>1363</v>
      </c>
      <c r="C1" s="858" t="s">
        <v>1364</v>
      </c>
      <c r="D1" s="850" t="s">
        <v>1374</v>
      </c>
      <c r="E1" s="123" t="s">
        <v>1375</v>
      </c>
      <c r="F1" s="124" t="s">
        <v>1376</v>
      </c>
      <c r="G1"/>
      <c r="H1"/>
      <c r="I1"/>
      <c r="J1"/>
      <c r="K1"/>
      <c r="L1"/>
      <c r="M1"/>
      <c r="N1"/>
    </row>
    <row r="2" spans="1:14" s="73" customFormat="1" ht="14.25" customHeight="1">
      <c r="A2" s="855"/>
      <c r="B2" s="857"/>
      <c r="C2" s="859"/>
      <c r="D2" s="851"/>
      <c r="E2" s="125" t="s">
        <v>1290</v>
      </c>
      <c r="F2" s="126" t="s">
        <v>1377</v>
      </c>
      <c r="G2"/>
      <c r="H2"/>
      <c r="I2"/>
      <c r="J2"/>
      <c r="K2"/>
      <c r="L2"/>
      <c r="M2"/>
      <c r="N2"/>
    </row>
    <row r="3" spans="1:14" s="73" customFormat="1" ht="12.75" customHeight="1">
      <c r="A3" s="127"/>
      <c r="B3" s="113" t="s">
        <v>1378</v>
      </c>
      <c r="C3" s="128" t="s">
        <v>1379</v>
      </c>
      <c r="D3" s="720" t="s">
        <v>551</v>
      </c>
      <c r="E3" s="129">
        <v>889411.5</v>
      </c>
      <c r="F3" s="130">
        <f>(E3/E53)*100</f>
        <v>53.50700364774198</v>
      </c>
      <c r="G3"/>
      <c r="H3"/>
      <c r="I3"/>
      <c r="J3"/>
      <c r="K3"/>
      <c r="L3"/>
      <c r="M3"/>
      <c r="N3"/>
    </row>
    <row r="4" spans="1:8" ht="12.75" customHeight="1">
      <c r="A4" s="127"/>
      <c r="B4" s="113" t="s">
        <v>1378</v>
      </c>
      <c r="C4" s="111" t="s">
        <v>1380</v>
      </c>
      <c r="D4" s="131" t="s">
        <v>1381</v>
      </c>
      <c r="E4" s="132">
        <v>461458.8</v>
      </c>
      <c r="F4" s="130">
        <f>(E4/E53)*100</f>
        <v>27.761365458938453</v>
      </c>
      <c r="H4" s="12"/>
    </row>
    <row r="5" spans="1:8" ht="24.75" customHeight="1">
      <c r="A5" s="127"/>
      <c r="B5" s="721" t="s">
        <v>552</v>
      </c>
      <c r="C5" s="133" t="s">
        <v>1383</v>
      </c>
      <c r="D5" s="131" t="s">
        <v>1292</v>
      </c>
      <c r="E5" s="132">
        <v>15604.4</v>
      </c>
      <c r="F5" s="130">
        <f>(E5/E53)*100</f>
        <v>0.938760840983982</v>
      </c>
      <c r="G5" s="12"/>
      <c r="H5" s="12"/>
    </row>
    <row r="6" spans="1:8" ht="12.75" customHeight="1">
      <c r="A6" s="127"/>
      <c r="B6" s="113" t="s">
        <v>1493</v>
      </c>
      <c r="C6" s="133" t="s">
        <v>1492</v>
      </c>
      <c r="D6" s="131" t="s">
        <v>108</v>
      </c>
      <c r="E6" s="132">
        <v>13000</v>
      </c>
      <c r="F6" s="130">
        <f>(E6/E53)*100</f>
        <v>0.7820801141211303</v>
      </c>
      <c r="G6" s="12"/>
      <c r="H6" s="12"/>
    </row>
    <row r="7" spans="1:8" ht="12.75" customHeight="1">
      <c r="A7" s="127">
        <v>2140</v>
      </c>
      <c r="B7" s="113" t="s">
        <v>1419</v>
      </c>
      <c r="C7" s="133" t="s">
        <v>1383</v>
      </c>
      <c r="D7" s="131" t="s">
        <v>1420</v>
      </c>
      <c r="E7" s="46">
        <v>5850.5</v>
      </c>
      <c r="F7" s="415">
        <f>(E7/E53)*100</f>
        <v>0.3519661313588979</v>
      </c>
      <c r="G7" s="12"/>
      <c r="H7" s="12"/>
    </row>
    <row r="8" spans="1:8" ht="12.75" customHeight="1">
      <c r="A8" s="135">
        <v>21</v>
      </c>
      <c r="B8" s="136" t="s">
        <v>1491</v>
      </c>
      <c r="C8" s="137" t="s">
        <v>777</v>
      </c>
      <c r="D8" s="138" t="s">
        <v>777</v>
      </c>
      <c r="E8" s="139">
        <f>SUM(E7)</f>
        <v>5850.5</v>
      </c>
      <c r="F8" s="130">
        <f>(E8/E53)*100</f>
        <v>0.3519661313588979</v>
      </c>
      <c r="G8" s="12"/>
      <c r="H8" s="12"/>
    </row>
    <row r="9" spans="1:7" ht="12.75" customHeight="1">
      <c r="A9" s="127">
        <v>2212</v>
      </c>
      <c r="B9" s="113" t="s">
        <v>1382</v>
      </c>
      <c r="C9" s="140" t="s">
        <v>1383</v>
      </c>
      <c r="D9" s="131" t="s">
        <v>162</v>
      </c>
      <c r="E9" s="85">
        <v>12255.3</v>
      </c>
      <c r="F9" s="141">
        <f>(E9/E53)*100</f>
        <v>0.7372789555837452</v>
      </c>
      <c r="G9" s="259"/>
    </row>
    <row r="10" spans="1:14" s="147" customFormat="1" ht="10.5" customHeight="1">
      <c r="A10" s="143">
        <v>22</v>
      </c>
      <c r="B10" s="144" t="s">
        <v>1384</v>
      </c>
      <c r="C10" s="145" t="s">
        <v>777</v>
      </c>
      <c r="D10" s="146" t="s">
        <v>777</v>
      </c>
      <c r="E10" s="139">
        <f>SUM(E9:E9)</f>
        <v>12255.3</v>
      </c>
      <c r="F10" s="130">
        <f>(E10/E53)*100</f>
        <v>0.7372789555837452</v>
      </c>
      <c r="G10" s="259"/>
      <c r="H10"/>
      <c r="I10"/>
      <c r="J10"/>
      <c r="K10"/>
      <c r="L10"/>
      <c r="M10"/>
      <c r="N10"/>
    </row>
    <row r="11" spans="1:14" s="152" customFormat="1" ht="12.75" customHeight="1">
      <c r="A11" s="142">
        <v>2</v>
      </c>
      <c r="B11" s="148" t="s">
        <v>1385</v>
      </c>
      <c r="C11" s="149" t="s">
        <v>777</v>
      </c>
      <c r="D11" s="150" t="s">
        <v>777</v>
      </c>
      <c r="E11" s="132">
        <f>SUM(E8+E10)</f>
        <v>18105.8</v>
      </c>
      <c r="F11" s="151">
        <f>(E11/E53)*100</f>
        <v>1.089245086942643</v>
      </c>
      <c r="G11" s="259"/>
      <c r="H11"/>
      <c r="I11"/>
      <c r="J11"/>
      <c r="K11"/>
      <c r="L11"/>
      <c r="M11"/>
      <c r="N11"/>
    </row>
    <row r="12" spans="1:6" ht="12.75" customHeight="1">
      <c r="A12" s="127">
        <v>3111</v>
      </c>
      <c r="B12" s="153" t="s">
        <v>1386</v>
      </c>
      <c r="C12" s="140" t="s">
        <v>1383</v>
      </c>
      <c r="D12" s="154" t="s">
        <v>146</v>
      </c>
      <c r="E12" s="85">
        <v>303.3</v>
      </c>
      <c r="F12" s="141">
        <f>(E12/E53)*100</f>
        <v>0.018246530662533757</v>
      </c>
    </row>
    <row r="13" spans="1:14" s="73" customFormat="1" ht="12.75" customHeight="1">
      <c r="A13" s="127">
        <v>3113</v>
      </c>
      <c r="B13" s="153" t="s">
        <v>1387</v>
      </c>
      <c r="C13" s="140" t="s">
        <v>1383</v>
      </c>
      <c r="D13" s="154" t="s">
        <v>146</v>
      </c>
      <c r="E13" s="85">
        <v>60.8</v>
      </c>
      <c r="F13" s="163">
        <f>(E13/E53)*100</f>
        <v>0.003657728533735748</v>
      </c>
      <c r="G13"/>
      <c r="H13"/>
      <c r="I13"/>
      <c r="J13"/>
      <c r="K13"/>
      <c r="L13"/>
      <c r="M13"/>
      <c r="N13"/>
    </row>
    <row r="14" spans="1:6" ht="22.5">
      <c r="A14" s="156">
        <v>3141</v>
      </c>
      <c r="B14" s="157" t="s">
        <v>1388</v>
      </c>
      <c r="C14" s="140" t="s">
        <v>1383</v>
      </c>
      <c r="D14" s="154" t="s">
        <v>146</v>
      </c>
      <c r="E14" s="158">
        <v>93.1</v>
      </c>
      <c r="F14" s="141">
        <f>(E14/E53)*100</f>
        <v>0.005600896817282864</v>
      </c>
    </row>
    <row r="15" spans="1:14" s="147" customFormat="1" ht="12.75" customHeight="1">
      <c r="A15" s="143">
        <v>31</v>
      </c>
      <c r="B15" s="144" t="s">
        <v>1389</v>
      </c>
      <c r="C15" s="145" t="s">
        <v>777</v>
      </c>
      <c r="D15" s="146" t="s">
        <v>777</v>
      </c>
      <c r="E15" s="160">
        <f>SUM(E12:E14)</f>
        <v>457.20000000000005</v>
      </c>
      <c r="F15" s="130">
        <f>(E15/E53)*100</f>
        <v>0.02750515601355237</v>
      </c>
      <c r="G15"/>
      <c r="H15"/>
      <c r="I15"/>
      <c r="J15"/>
      <c r="K15"/>
      <c r="L15"/>
      <c r="M15"/>
      <c r="N15"/>
    </row>
    <row r="16" spans="1:6" ht="12.75" customHeight="1">
      <c r="A16" s="127">
        <v>3319</v>
      </c>
      <c r="B16" s="113" t="s">
        <v>1390</v>
      </c>
      <c r="C16" s="140" t="s">
        <v>1383</v>
      </c>
      <c r="D16" s="131" t="s">
        <v>512</v>
      </c>
      <c r="E16" s="158">
        <v>489.2</v>
      </c>
      <c r="F16" s="141">
        <f>(E16/E53)*100</f>
        <v>0.02943027629446592</v>
      </c>
    </row>
    <row r="17" spans="1:14" s="147" customFormat="1" ht="12.75" customHeight="1">
      <c r="A17" s="143">
        <v>33</v>
      </c>
      <c r="B17" s="144" t="s">
        <v>1391</v>
      </c>
      <c r="C17" s="145" t="s">
        <v>777</v>
      </c>
      <c r="D17" s="146" t="s">
        <v>777</v>
      </c>
      <c r="E17" s="160">
        <f>SUM(E16:E16)</f>
        <v>489.2</v>
      </c>
      <c r="F17" s="130">
        <f>(E17/E53)*100</f>
        <v>0.02943027629446592</v>
      </c>
      <c r="G17"/>
      <c r="H17"/>
      <c r="I17"/>
      <c r="J17"/>
      <c r="K17"/>
      <c r="L17"/>
      <c r="M17"/>
      <c r="N17"/>
    </row>
    <row r="18" spans="1:6" ht="12.75" customHeight="1">
      <c r="A18" s="127">
        <v>3419</v>
      </c>
      <c r="B18" s="113" t="s">
        <v>1392</v>
      </c>
      <c r="C18" s="140" t="s">
        <v>1383</v>
      </c>
      <c r="D18" s="131" t="s">
        <v>1393</v>
      </c>
      <c r="E18" s="158">
        <v>18624.1</v>
      </c>
      <c r="F18" s="141">
        <f>(E18/E53)*100</f>
        <v>1.1204260194925648</v>
      </c>
    </row>
    <row r="19" spans="1:6" ht="12.75" customHeight="1">
      <c r="A19" s="127">
        <v>3421</v>
      </c>
      <c r="B19" s="113" t="s">
        <v>1434</v>
      </c>
      <c r="C19" s="140" t="s">
        <v>1383</v>
      </c>
      <c r="D19" s="131" t="s">
        <v>146</v>
      </c>
      <c r="E19" s="158">
        <v>2000</v>
      </c>
      <c r="F19" s="141">
        <f>(E19/E53)*100</f>
        <v>0.12032001755709698</v>
      </c>
    </row>
    <row r="20" spans="1:14" s="147" customFormat="1" ht="12.75">
      <c r="A20" s="143">
        <v>34</v>
      </c>
      <c r="B20" s="144" t="s">
        <v>1394</v>
      </c>
      <c r="C20" s="145" t="s">
        <v>777</v>
      </c>
      <c r="D20" s="146" t="s">
        <v>777</v>
      </c>
      <c r="E20" s="160">
        <f>SUM(E18:E19)</f>
        <v>20624.1</v>
      </c>
      <c r="F20" s="130">
        <f>(E20/E53)*100</f>
        <v>1.240746037049662</v>
      </c>
      <c r="G20"/>
      <c r="H20"/>
      <c r="I20"/>
      <c r="J20"/>
      <c r="K20"/>
      <c r="L20"/>
      <c r="M20"/>
      <c r="N20"/>
    </row>
    <row r="21" spans="1:14" s="147" customFormat="1" ht="22.5">
      <c r="A21" s="161">
        <v>3539</v>
      </c>
      <c r="B21" s="113" t="s">
        <v>228</v>
      </c>
      <c r="C21" s="133" t="s">
        <v>1383</v>
      </c>
      <c r="D21" s="268" t="s">
        <v>553</v>
      </c>
      <c r="E21" s="162">
        <v>100</v>
      </c>
      <c r="F21" s="141">
        <f>(E21/E53)*100</f>
        <v>0.006016000877854848</v>
      </c>
      <c r="G21"/>
      <c r="H21"/>
      <c r="I21"/>
      <c r="J21"/>
      <c r="K21"/>
      <c r="L21"/>
      <c r="M21"/>
      <c r="N21"/>
    </row>
    <row r="22" spans="1:14" s="147" customFormat="1" ht="12.75">
      <c r="A22" s="143">
        <v>35</v>
      </c>
      <c r="B22" s="144" t="s">
        <v>229</v>
      </c>
      <c r="C22" s="145" t="s">
        <v>777</v>
      </c>
      <c r="D22" s="146" t="s">
        <v>777</v>
      </c>
      <c r="E22" s="160">
        <f>SUM(E21)</f>
        <v>100</v>
      </c>
      <c r="F22" s="130">
        <f>(E22/E53)*100</f>
        <v>0.006016000877854848</v>
      </c>
      <c r="G22"/>
      <c r="H22"/>
      <c r="I22"/>
      <c r="J22"/>
      <c r="K22"/>
      <c r="L22"/>
      <c r="M22"/>
      <c r="N22"/>
    </row>
    <row r="23" spans="1:14" s="1" customFormat="1" ht="12.75" customHeight="1">
      <c r="A23" s="161">
        <v>3612</v>
      </c>
      <c r="B23" s="113" t="s">
        <v>1435</v>
      </c>
      <c r="C23" s="140" t="s">
        <v>1383</v>
      </c>
      <c r="D23" s="131" t="s">
        <v>156</v>
      </c>
      <c r="E23" s="162">
        <v>42.3</v>
      </c>
      <c r="F23" s="163">
        <f>(E23/E53)*100</f>
        <v>0.0025447683713326007</v>
      </c>
      <c r="G23"/>
      <c r="H23"/>
      <c r="I23"/>
      <c r="J23"/>
      <c r="K23"/>
      <c r="L23"/>
      <c r="M23"/>
      <c r="N23"/>
    </row>
    <row r="24" spans="1:14" s="1" customFormat="1" ht="12.75" customHeight="1">
      <c r="A24" s="161">
        <v>3612</v>
      </c>
      <c r="B24" s="113" t="s">
        <v>1435</v>
      </c>
      <c r="C24" s="140" t="s">
        <v>1398</v>
      </c>
      <c r="D24" s="131" t="s">
        <v>108</v>
      </c>
      <c r="E24" s="162">
        <v>679.8</v>
      </c>
      <c r="F24" s="141">
        <f>(E24/E53)*100</f>
        <v>0.04089677396765726</v>
      </c>
      <c r="G24"/>
      <c r="H24"/>
      <c r="I24"/>
      <c r="J24"/>
      <c r="K24"/>
      <c r="L24"/>
      <c r="M24"/>
      <c r="N24"/>
    </row>
    <row r="25" spans="1:6" ht="12.75" customHeight="1">
      <c r="A25" s="127">
        <v>3635</v>
      </c>
      <c r="B25" s="114" t="s">
        <v>1436</v>
      </c>
      <c r="C25" s="140" t="s">
        <v>1383</v>
      </c>
      <c r="D25" s="131" t="s">
        <v>1494</v>
      </c>
      <c r="E25" s="158">
        <v>827.7</v>
      </c>
      <c r="F25" s="141">
        <f>(E25/E53)*100</f>
        <v>0.04979443926600458</v>
      </c>
    </row>
    <row r="26" spans="1:6" ht="12.75" customHeight="1">
      <c r="A26" s="127">
        <v>3639</v>
      </c>
      <c r="B26" s="113" t="s">
        <v>1397</v>
      </c>
      <c r="C26" s="140" t="s">
        <v>1383</v>
      </c>
      <c r="D26" s="164" t="s">
        <v>223</v>
      </c>
      <c r="E26" s="158">
        <v>46292.4</v>
      </c>
      <c r="F26" s="141">
        <f>(E26/E53)*100</f>
        <v>2.7849511903800783</v>
      </c>
    </row>
    <row r="27" spans="1:6" ht="12.75" customHeight="1">
      <c r="A27" s="127">
        <v>3639</v>
      </c>
      <c r="B27" s="113" t="s">
        <v>1397</v>
      </c>
      <c r="C27" s="140" t="s">
        <v>1398</v>
      </c>
      <c r="D27" s="131" t="s">
        <v>1498</v>
      </c>
      <c r="E27" s="158">
        <v>120187.5</v>
      </c>
      <c r="F27" s="141">
        <f>(E27/E53)*100</f>
        <v>7.230481055071797</v>
      </c>
    </row>
    <row r="28" spans="1:14" s="147" customFormat="1" ht="12.75" customHeight="1">
      <c r="A28" s="143">
        <v>36</v>
      </c>
      <c r="B28" s="144" t="s">
        <v>1399</v>
      </c>
      <c r="C28" s="145" t="s">
        <v>777</v>
      </c>
      <c r="D28" s="146" t="s">
        <v>777</v>
      </c>
      <c r="E28" s="160">
        <f>SUM(E23:E27)</f>
        <v>168029.7</v>
      </c>
      <c r="F28" s="130">
        <f>(E28/E53)*100</f>
        <v>10.108668227056869</v>
      </c>
      <c r="G28"/>
      <c r="H28"/>
      <c r="I28"/>
      <c r="J28"/>
      <c r="K28"/>
      <c r="L28"/>
      <c r="M28"/>
      <c r="N28"/>
    </row>
    <row r="29" spans="1:14" s="1" customFormat="1" ht="12.75" customHeight="1">
      <c r="A29" s="161">
        <v>3722</v>
      </c>
      <c r="B29" s="113" t="s">
        <v>1439</v>
      </c>
      <c r="C29" s="140" t="s">
        <v>1383</v>
      </c>
      <c r="D29" s="131" t="s">
        <v>162</v>
      </c>
      <c r="E29" s="162">
        <v>289.1</v>
      </c>
      <c r="F29" s="141">
        <f>(E29/E53)*100</f>
        <v>0.017392258537878368</v>
      </c>
      <c r="G29" s="21"/>
      <c r="H29" s="21"/>
      <c r="I29" s="21"/>
      <c r="J29" s="21"/>
      <c r="K29" s="21"/>
      <c r="L29" s="21"/>
      <c r="M29" s="21"/>
      <c r="N29" s="21"/>
    </row>
    <row r="30" spans="1:6" ht="12.75" customHeight="1">
      <c r="A30" s="156">
        <v>3749</v>
      </c>
      <c r="B30" s="114" t="s">
        <v>1443</v>
      </c>
      <c r="C30" s="140" t="s">
        <v>1383</v>
      </c>
      <c r="D30" s="131" t="s">
        <v>100</v>
      </c>
      <c r="E30" s="158">
        <v>0.6</v>
      </c>
      <c r="F30" s="321">
        <f>(E30/E53)*100</f>
        <v>3.6096005267129094E-05</v>
      </c>
    </row>
    <row r="31" spans="1:14" s="147" customFormat="1" ht="12.75" customHeight="1">
      <c r="A31" s="143">
        <v>37</v>
      </c>
      <c r="B31" s="144" t="s">
        <v>1401</v>
      </c>
      <c r="C31" s="145" t="s">
        <v>777</v>
      </c>
      <c r="D31" s="146" t="s">
        <v>777</v>
      </c>
      <c r="E31" s="160">
        <f>SUM(E29:E30)</f>
        <v>289.70000000000005</v>
      </c>
      <c r="F31" s="416">
        <f>(E31/E53)*100</f>
        <v>0.0174283545431455</v>
      </c>
      <c r="G31"/>
      <c r="H31"/>
      <c r="I31"/>
      <c r="J31"/>
      <c r="K31"/>
      <c r="L31"/>
      <c r="M31"/>
      <c r="N31"/>
    </row>
    <row r="32" spans="1:14" s="152" customFormat="1" ht="12.75" customHeight="1">
      <c r="A32" s="142">
        <v>3</v>
      </c>
      <c r="B32" s="148" t="s">
        <v>1402</v>
      </c>
      <c r="C32" s="149" t="s">
        <v>777</v>
      </c>
      <c r="D32" s="150" t="s">
        <v>777</v>
      </c>
      <c r="E32" s="165">
        <f>SUM(E15+E17+E20+E22+E28+E31)</f>
        <v>189989.90000000002</v>
      </c>
      <c r="F32" s="151">
        <f>(E32/E53)*100</f>
        <v>11.42979405183555</v>
      </c>
      <c r="G32"/>
      <c r="H32"/>
      <c r="I32"/>
      <c r="J32"/>
      <c r="K32"/>
      <c r="L32"/>
      <c r="M32"/>
      <c r="N32"/>
    </row>
    <row r="33" spans="1:6" s="1" customFormat="1" ht="22.5">
      <c r="A33" s="161">
        <v>4193</v>
      </c>
      <c r="B33" s="113" t="s">
        <v>1280</v>
      </c>
      <c r="C33" s="133" t="s">
        <v>1281</v>
      </c>
      <c r="D33" s="131" t="s">
        <v>151</v>
      </c>
      <c r="E33" s="162">
        <v>12</v>
      </c>
      <c r="F33" s="163">
        <f>(E33/E53)*100</f>
        <v>0.0007219201053425818</v>
      </c>
    </row>
    <row r="34" spans="1:14" s="152" customFormat="1" ht="12.75" customHeight="1">
      <c r="A34" s="192">
        <v>41</v>
      </c>
      <c r="B34" s="193" t="s">
        <v>1447</v>
      </c>
      <c r="C34" s="145" t="s">
        <v>777</v>
      </c>
      <c r="D34" s="146" t="s">
        <v>777</v>
      </c>
      <c r="E34" s="160">
        <f>SUM(E33)</f>
        <v>12</v>
      </c>
      <c r="F34" s="134">
        <f>(E34/E53)*100</f>
        <v>0.0007219201053425818</v>
      </c>
      <c r="G34"/>
      <c r="H34"/>
      <c r="I34"/>
      <c r="J34"/>
      <c r="K34"/>
      <c r="L34"/>
      <c r="M34"/>
      <c r="N34"/>
    </row>
    <row r="35" spans="1:14" s="1" customFormat="1" ht="22.5">
      <c r="A35" s="161">
        <v>4319</v>
      </c>
      <c r="B35" s="114" t="s">
        <v>1449</v>
      </c>
      <c r="C35" s="140" t="s">
        <v>1383</v>
      </c>
      <c r="D35" s="131" t="s">
        <v>151</v>
      </c>
      <c r="E35" s="162">
        <v>55.7</v>
      </c>
      <c r="F35" s="163">
        <f>(E35/E53)*100</f>
        <v>0.003350912488965151</v>
      </c>
      <c r="G35"/>
      <c r="H35"/>
      <c r="I35"/>
      <c r="J35"/>
      <c r="K35"/>
      <c r="L35"/>
      <c r="M35"/>
      <c r="N35"/>
    </row>
    <row r="36" spans="1:6" ht="12.75" customHeight="1">
      <c r="A36" s="127">
        <v>4339</v>
      </c>
      <c r="B36" s="113" t="s">
        <v>1495</v>
      </c>
      <c r="C36" s="140" t="s">
        <v>1383</v>
      </c>
      <c r="D36" s="131" t="s">
        <v>151</v>
      </c>
      <c r="E36" s="158">
        <v>20.5</v>
      </c>
      <c r="F36" s="163">
        <f>(E36/E53)*100</f>
        <v>0.001233280179960244</v>
      </c>
    </row>
    <row r="37" spans="1:6" ht="22.5">
      <c r="A37" s="127">
        <v>4341</v>
      </c>
      <c r="B37" s="113" t="s">
        <v>1403</v>
      </c>
      <c r="C37" s="140" t="s">
        <v>1383</v>
      </c>
      <c r="D37" s="131" t="s">
        <v>151</v>
      </c>
      <c r="E37" s="158">
        <v>348.9</v>
      </c>
      <c r="F37" s="141">
        <f>(E37/E53)*100</f>
        <v>0.020989827062835566</v>
      </c>
    </row>
    <row r="38" spans="1:14" s="147" customFormat="1" ht="32.25">
      <c r="A38" s="143">
        <v>43</v>
      </c>
      <c r="B38" s="144" t="s">
        <v>1404</v>
      </c>
      <c r="C38" s="145" t="s">
        <v>777</v>
      </c>
      <c r="D38" s="146" t="s">
        <v>777</v>
      </c>
      <c r="E38" s="160">
        <f>SUM(E35:E37)</f>
        <v>425.09999999999997</v>
      </c>
      <c r="F38" s="130">
        <f>(E38/E53)*100</f>
        <v>0.025574019731760957</v>
      </c>
      <c r="G38"/>
      <c r="H38"/>
      <c r="I38"/>
      <c r="J38"/>
      <c r="K38"/>
      <c r="L38"/>
      <c r="M38"/>
      <c r="N38"/>
    </row>
    <row r="39" spans="1:14" s="152" customFormat="1" ht="12.75">
      <c r="A39" s="142">
        <v>4</v>
      </c>
      <c r="B39" s="148" t="s">
        <v>1405</v>
      </c>
      <c r="C39" s="149" t="s">
        <v>777</v>
      </c>
      <c r="D39" s="150" t="s">
        <v>777</v>
      </c>
      <c r="E39" s="165">
        <f>SUM(E34+E38)</f>
        <v>437.09999999999997</v>
      </c>
      <c r="F39" s="151">
        <f>(E39/E53)*100</f>
        <v>0.026295939837103544</v>
      </c>
      <c r="G39"/>
      <c r="H39"/>
      <c r="I39"/>
      <c r="J39"/>
      <c r="K39"/>
      <c r="L39"/>
      <c r="M39"/>
      <c r="N39"/>
    </row>
    <row r="40" spans="1:14" s="1" customFormat="1" ht="12.75" customHeight="1">
      <c r="A40" s="161">
        <v>5311</v>
      </c>
      <c r="B40" s="113" t="s">
        <v>1451</v>
      </c>
      <c r="C40" s="133" t="s">
        <v>1383</v>
      </c>
      <c r="D40" s="131" t="s">
        <v>133</v>
      </c>
      <c r="E40" s="162">
        <v>24.4</v>
      </c>
      <c r="F40" s="163">
        <f>(E40/E53)*100</f>
        <v>0.001467904214196583</v>
      </c>
      <c r="G40"/>
      <c r="H40"/>
      <c r="I40"/>
      <c r="J40"/>
      <c r="K40"/>
      <c r="L40"/>
      <c r="M40"/>
      <c r="N40"/>
    </row>
    <row r="41" spans="1:14" s="1" customFormat="1" ht="12.75" customHeight="1">
      <c r="A41" s="161">
        <v>5311</v>
      </c>
      <c r="B41" s="113" t="s">
        <v>1451</v>
      </c>
      <c r="C41" s="133" t="s">
        <v>1398</v>
      </c>
      <c r="D41" s="131" t="s">
        <v>133</v>
      </c>
      <c r="E41" s="162">
        <v>86</v>
      </c>
      <c r="F41" s="141">
        <f>(E41/E53)*100</f>
        <v>0.00517376075495517</v>
      </c>
      <c r="G41" s="259"/>
      <c r="H41"/>
      <c r="I41"/>
      <c r="J41"/>
      <c r="K41"/>
      <c r="L41"/>
      <c r="M41"/>
      <c r="N41"/>
    </row>
    <row r="42" spans="1:14" s="152" customFormat="1" ht="12.75" customHeight="1">
      <c r="A42" s="135">
        <v>53</v>
      </c>
      <c r="B42" s="136" t="s">
        <v>1451</v>
      </c>
      <c r="C42" s="137" t="s">
        <v>777</v>
      </c>
      <c r="D42" s="138" t="s">
        <v>777</v>
      </c>
      <c r="E42" s="160">
        <f>SUM(E40:E41)</f>
        <v>110.4</v>
      </c>
      <c r="F42" s="322">
        <f>(E42/E53)*100</f>
        <v>0.006641664969151754</v>
      </c>
      <c r="G42" s="259"/>
      <c r="H42"/>
      <c r="I42"/>
      <c r="J42"/>
      <c r="K42"/>
      <c r="L42"/>
      <c r="M42"/>
      <c r="N42"/>
    </row>
    <row r="43" spans="1:14" s="152" customFormat="1" ht="12.75" customHeight="1">
      <c r="A43" s="142">
        <v>5</v>
      </c>
      <c r="B43" s="148" t="s">
        <v>1465</v>
      </c>
      <c r="C43" s="149" t="s">
        <v>777</v>
      </c>
      <c r="D43" s="150" t="s">
        <v>777</v>
      </c>
      <c r="E43" s="165">
        <f>SUM(E42)</f>
        <v>110.4</v>
      </c>
      <c r="F43" s="151">
        <f>(E43/E53)*100</f>
        <v>0.006641664969151754</v>
      </c>
      <c r="G43" s="203"/>
      <c r="H43"/>
      <c r="I43"/>
      <c r="J43"/>
      <c r="K43"/>
      <c r="L43"/>
      <c r="M43"/>
      <c r="N43"/>
    </row>
    <row r="44" spans="1:7" ht="12.75" customHeight="1">
      <c r="A44" s="127">
        <v>6171</v>
      </c>
      <c r="B44" s="113" t="s">
        <v>1406</v>
      </c>
      <c r="C44" s="140" t="s">
        <v>1383</v>
      </c>
      <c r="D44" s="262" t="s">
        <v>554</v>
      </c>
      <c r="E44" s="158">
        <v>59267.9</v>
      </c>
      <c r="F44" s="141">
        <f>(E44/E53)*100</f>
        <v>3.565557384286134</v>
      </c>
      <c r="G44" s="203"/>
    </row>
    <row r="45" spans="1:7" ht="12.75" customHeight="1">
      <c r="A45" s="127">
        <v>6172</v>
      </c>
      <c r="B45" s="113" t="s">
        <v>1406</v>
      </c>
      <c r="C45" s="140" t="s">
        <v>1398</v>
      </c>
      <c r="D45" s="131" t="s">
        <v>127</v>
      </c>
      <c r="E45" s="158">
        <v>73</v>
      </c>
      <c r="F45" s="163">
        <f>(E45/E53)*100</f>
        <v>0.00439168064083404</v>
      </c>
      <c r="G45" s="203"/>
    </row>
    <row r="46" spans="1:14" s="147" customFormat="1" ht="21.75">
      <c r="A46" s="143">
        <v>61</v>
      </c>
      <c r="B46" s="144" t="s">
        <v>1407</v>
      </c>
      <c r="C46" s="145" t="s">
        <v>777</v>
      </c>
      <c r="D46" s="146" t="s">
        <v>777</v>
      </c>
      <c r="E46" s="160">
        <f>SUM(E44:E45)</f>
        <v>59340.9</v>
      </c>
      <c r="F46" s="130">
        <f>(E46/E53)*100</f>
        <v>3.569949064926968</v>
      </c>
      <c r="G46" s="203"/>
      <c r="H46"/>
      <c r="I46"/>
      <c r="J46"/>
      <c r="K46"/>
      <c r="L46"/>
      <c r="M46"/>
      <c r="N46"/>
    </row>
    <row r="47" spans="1:7" ht="12.75" customHeight="1">
      <c r="A47" s="127">
        <v>6310</v>
      </c>
      <c r="B47" s="113" t="s">
        <v>1408</v>
      </c>
      <c r="C47" s="140" t="s">
        <v>1383</v>
      </c>
      <c r="D47" s="164" t="s">
        <v>224</v>
      </c>
      <c r="E47" s="158">
        <v>7313.6</v>
      </c>
      <c r="F47" s="141">
        <f>(E47/E53)*100</f>
        <v>0.4399862402027922</v>
      </c>
      <c r="G47" s="12"/>
    </row>
    <row r="48" spans="1:7" ht="12.75" customHeight="1">
      <c r="A48" s="166">
        <v>6399</v>
      </c>
      <c r="B48" s="113" t="s">
        <v>1409</v>
      </c>
      <c r="C48" s="140" t="s">
        <v>1383</v>
      </c>
      <c r="D48" s="164" t="s">
        <v>1499</v>
      </c>
      <c r="E48" s="158">
        <v>4082.2</v>
      </c>
      <c r="F48" s="141">
        <f>(E48/E53)*100</f>
        <v>0.2455851878357906</v>
      </c>
      <c r="G48" s="12"/>
    </row>
    <row r="49" spans="1:14" s="147" customFormat="1" ht="12.75" customHeight="1">
      <c r="A49" s="167">
        <v>63</v>
      </c>
      <c r="B49" s="144" t="s">
        <v>1410</v>
      </c>
      <c r="C49" s="145" t="s">
        <v>777</v>
      </c>
      <c r="D49" s="168" t="s">
        <v>777</v>
      </c>
      <c r="E49" s="160">
        <f>SUM(E47:E48)</f>
        <v>11395.8</v>
      </c>
      <c r="F49" s="130">
        <f>(E49/E53)*100</f>
        <v>0.6855714280385828</v>
      </c>
      <c r="G49" s="259"/>
      <c r="H49"/>
      <c r="I49"/>
      <c r="J49"/>
      <c r="K49"/>
      <c r="L49"/>
      <c r="M49"/>
      <c r="N49"/>
    </row>
    <row r="50" spans="1:14" s="1" customFormat="1" ht="12.75" customHeight="1">
      <c r="A50" s="414">
        <v>6402</v>
      </c>
      <c r="B50" s="113" t="s">
        <v>222</v>
      </c>
      <c r="C50" s="169" t="s">
        <v>1383</v>
      </c>
      <c r="D50" s="164" t="s">
        <v>108</v>
      </c>
      <c r="E50" s="162">
        <v>3379.2</v>
      </c>
      <c r="F50" s="189">
        <f>(E50/$E$53)*100</f>
        <v>0.20329270166447103</v>
      </c>
      <c r="G50" s="413"/>
      <c r="H50" s="21"/>
      <c r="I50" s="21"/>
      <c r="J50" s="21"/>
      <c r="K50" s="21"/>
      <c r="L50" s="21"/>
      <c r="M50" s="21"/>
      <c r="N50" s="21"/>
    </row>
    <row r="51" spans="1:14" s="147" customFormat="1" ht="12.75" customHeight="1">
      <c r="A51" s="170">
        <v>64</v>
      </c>
      <c r="B51" s="171" t="s">
        <v>1468</v>
      </c>
      <c r="C51" s="172" t="s">
        <v>777</v>
      </c>
      <c r="D51" s="173" t="s">
        <v>777</v>
      </c>
      <c r="E51" s="160">
        <f>SUM(E50)</f>
        <v>3379.2</v>
      </c>
      <c r="F51" s="174">
        <f>(E51/E53)*100</f>
        <v>0.20329270166447103</v>
      </c>
      <c r="G51"/>
      <c r="H51"/>
      <c r="I51"/>
      <c r="J51"/>
      <c r="K51"/>
      <c r="L51"/>
      <c r="M51"/>
      <c r="N51"/>
    </row>
    <row r="52" spans="1:14" s="152" customFormat="1" ht="12.75" customHeight="1" thickBot="1">
      <c r="A52" s="155">
        <v>6</v>
      </c>
      <c r="B52" s="175" t="s">
        <v>1411</v>
      </c>
      <c r="C52" s="176" t="s">
        <v>777</v>
      </c>
      <c r="D52" s="177" t="s">
        <v>777</v>
      </c>
      <c r="E52" s="178">
        <f>SUM(E46+E49+E51)</f>
        <v>74115.9</v>
      </c>
      <c r="F52" s="179">
        <f>(E52/E53)*100</f>
        <v>4.458813194630022</v>
      </c>
      <c r="G52"/>
      <c r="H52"/>
      <c r="I52"/>
      <c r="J52"/>
      <c r="K52"/>
      <c r="L52"/>
      <c r="M52"/>
      <c r="N52"/>
    </row>
    <row r="53" spans="1:14" s="218" customFormat="1" ht="19.5" customHeight="1" thickBot="1" thickTop="1">
      <c r="A53" s="852" t="s">
        <v>755</v>
      </c>
      <c r="B53" s="853"/>
      <c r="C53" s="470" t="s">
        <v>777</v>
      </c>
      <c r="D53" s="471" t="s">
        <v>777</v>
      </c>
      <c r="E53" s="396">
        <f>SUM(E3,E4,E5,E6,E11,E32,E39,E43,E52)</f>
        <v>1662233.7999999998</v>
      </c>
      <c r="F53" s="472">
        <f>SUM(F3:F6,F11,F32,F39,F43,F52)</f>
        <v>100.00000000000001</v>
      </c>
      <c r="G53" s="473"/>
      <c r="H53" s="257"/>
      <c r="I53" s="257"/>
      <c r="J53" s="257"/>
      <c r="K53" s="257"/>
      <c r="L53" s="257"/>
      <c r="M53" s="257"/>
      <c r="N53" s="257"/>
    </row>
    <row r="54" spans="1:7" ht="12.75">
      <c r="A54" s="11"/>
      <c r="F54" s="183"/>
      <c r="G54" s="12"/>
    </row>
    <row r="1670" ht="18.75" customHeight="1"/>
  </sheetData>
  <mergeCells count="5">
    <mergeCell ref="D1:D2"/>
    <mergeCell ref="A53:B53"/>
    <mergeCell ref="A1:A2"/>
    <mergeCell ref="B1:B2"/>
    <mergeCell ref="C1:C2"/>
  </mergeCells>
  <printOptions horizontalCentered="1"/>
  <pageMargins left="0.7874015748031497" right="0.7874015748031497" top="0.984251968503937" bottom="0.984251968503937" header="0.5118110236220472" footer="0.5118110236220472"/>
  <pageSetup firstPageNumber="28" useFirstPageNumber="1" horizontalDpi="300" verticalDpi="300" orientation="portrait" paperSize="9" r:id="rId2"/>
  <headerFooter alignWithMargins="0">
    <oddHeader>&amp;C&amp;"Arial CE,tučné"&amp;12PŘEHLED HOSPODAŘENÍ ZA &amp;UROK  2001&amp;U - SKUTEČNÉ PŘÍJMY DLE PARAGRAFŮ</oddHeader>
    <oddFooter>&amp;C&amp;P
&amp;RSkutečné příjmy dle paragrafů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">
      <selection activeCell="F72" sqref="F72"/>
    </sheetView>
  </sheetViews>
  <sheetFormatPr defaultColWidth="9.00390625" defaultRowHeight="12.75"/>
  <cols>
    <col min="1" max="1" width="5.75390625" style="10" customWidth="1"/>
    <col min="2" max="2" width="29.25390625" style="27" customWidth="1"/>
    <col min="3" max="3" width="10.875" style="18" customWidth="1"/>
    <col min="4" max="4" width="11.75390625" style="13" customWidth="1"/>
    <col min="5" max="5" width="10.375" style="13" customWidth="1"/>
    <col min="6" max="6" width="12.125" style="13" customWidth="1"/>
    <col min="7" max="7" width="8.25390625" style="1" customWidth="1"/>
    <col min="8" max="8" width="14.75390625" style="0" customWidth="1"/>
    <col min="9" max="9" width="37.125" style="0" customWidth="1"/>
    <col min="10" max="10" width="11.75390625" style="0" customWidth="1"/>
    <col min="12" max="16384" width="9.125" style="1" customWidth="1"/>
  </cols>
  <sheetData>
    <row r="1" spans="1:11" s="63" customFormat="1" ht="42.75" customHeight="1">
      <c r="A1" s="854" t="s">
        <v>1362</v>
      </c>
      <c r="B1" s="860" t="s">
        <v>1363</v>
      </c>
      <c r="C1" s="862" t="s">
        <v>1374</v>
      </c>
      <c r="D1" s="727" t="s">
        <v>1412</v>
      </c>
      <c r="E1" s="442" t="s">
        <v>1413</v>
      </c>
      <c r="F1" s="123" t="s">
        <v>1414</v>
      </c>
      <c r="G1" s="124" t="s">
        <v>1415</v>
      </c>
      <c r="H1"/>
      <c r="I1"/>
      <c r="J1"/>
      <c r="K1"/>
    </row>
    <row r="2" spans="1:7" ht="12.75" customHeight="1">
      <c r="A2" s="855"/>
      <c r="B2" s="861"/>
      <c r="C2" s="863"/>
      <c r="D2" s="728" t="s">
        <v>724</v>
      </c>
      <c r="E2" s="443" t="s">
        <v>1290</v>
      </c>
      <c r="F2" s="125" t="s">
        <v>724</v>
      </c>
      <c r="G2" s="186" t="s">
        <v>1377</v>
      </c>
    </row>
    <row r="3" spans="1:7" ht="23.25" customHeight="1">
      <c r="A3" s="161">
        <v>1014</v>
      </c>
      <c r="B3" s="188" t="s">
        <v>1416</v>
      </c>
      <c r="C3" s="260" t="s">
        <v>1417</v>
      </c>
      <c r="D3" s="83">
        <v>657.9</v>
      </c>
      <c r="E3" s="83">
        <v>0</v>
      </c>
      <c r="F3" s="46">
        <f aca="true" t="shared" si="0" ref="F3:F21">SUM(D3+E3)</f>
        <v>657.9</v>
      </c>
      <c r="G3" s="189">
        <f aca="true" t="shared" si="1" ref="G3:G39">(F3/$F$81)*100</f>
        <v>0.032629791579996105</v>
      </c>
    </row>
    <row r="4" spans="1:7" ht="11.25" customHeight="1">
      <c r="A4" s="161">
        <v>1039</v>
      </c>
      <c r="B4" s="188" t="s">
        <v>589</v>
      </c>
      <c r="C4" s="260" t="s">
        <v>108</v>
      </c>
      <c r="D4" s="83">
        <v>0</v>
      </c>
      <c r="E4" s="83">
        <v>1000</v>
      </c>
      <c r="F4" s="46">
        <f>SUM(D4+E4)</f>
        <v>1000</v>
      </c>
      <c r="G4" s="189">
        <f t="shared" si="1"/>
        <v>0.049596886426502666</v>
      </c>
    </row>
    <row r="5" spans="1:11" s="147" customFormat="1" ht="12" customHeight="1">
      <c r="A5" s="192">
        <v>10</v>
      </c>
      <c r="B5" s="193" t="s">
        <v>1418</v>
      </c>
      <c r="C5" s="146" t="s">
        <v>777</v>
      </c>
      <c r="D5" s="139">
        <f>SUM(D3)</f>
        <v>657.9</v>
      </c>
      <c r="E5" s="139">
        <f>SUM(E3:E4)</f>
        <v>1000</v>
      </c>
      <c r="F5" s="261">
        <f t="shared" si="0"/>
        <v>1657.9</v>
      </c>
      <c r="G5" s="194">
        <f t="shared" si="1"/>
        <v>0.08222667800649877</v>
      </c>
      <c r="H5"/>
      <c r="I5"/>
      <c r="J5"/>
      <c r="K5"/>
    </row>
    <row r="6" spans="1:11" s="152" customFormat="1" ht="12" customHeight="1">
      <c r="A6" s="190">
        <v>1</v>
      </c>
      <c r="B6" s="195" t="s">
        <v>1418</v>
      </c>
      <c r="C6" s="150" t="s">
        <v>777</v>
      </c>
      <c r="D6" s="132">
        <f>SUM(D5)</f>
        <v>657.9</v>
      </c>
      <c r="E6" s="132">
        <f>SUM(E5)</f>
        <v>1000</v>
      </c>
      <c r="F6" s="129">
        <f t="shared" si="0"/>
        <v>1657.9</v>
      </c>
      <c r="G6" s="187">
        <f t="shared" si="1"/>
        <v>0.08222667800649877</v>
      </c>
      <c r="H6"/>
      <c r="I6"/>
      <c r="J6"/>
      <c r="K6"/>
    </row>
    <row r="7" spans="1:11" ht="11.25" customHeight="1">
      <c r="A7" s="197">
        <v>2121</v>
      </c>
      <c r="B7" s="114" t="s">
        <v>1500</v>
      </c>
      <c r="C7" s="262" t="s">
        <v>108</v>
      </c>
      <c r="D7" s="46">
        <v>0</v>
      </c>
      <c r="E7" s="46">
        <v>40574.2</v>
      </c>
      <c r="F7" s="46">
        <f t="shared" si="0"/>
        <v>40574.2</v>
      </c>
      <c r="G7" s="189">
        <f t="shared" si="1"/>
        <v>2.0123539892462046</v>
      </c>
      <c r="H7" s="1"/>
      <c r="I7" s="1"/>
      <c r="J7" s="1"/>
      <c r="K7" s="1"/>
    </row>
    <row r="8" spans="1:7" ht="11.25" customHeight="1">
      <c r="A8" s="156">
        <v>2140</v>
      </c>
      <c r="B8" s="114" t="s">
        <v>1419</v>
      </c>
      <c r="C8" s="262" t="s">
        <v>1705</v>
      </c>
      <c r="D8" s="85">
        <v>4824.7</v>
      </c>
      <c r="E8" s="85">
        <v>0</v>
      </c>
      <c r="F8" s="46">
        <f t="shared" si="0"/>
        <v>4824.7</v>
      </c>
      <c r="G8" s="189">
        <f t="shared" si="1"/>
        <v>0.23929009794194742</v>
      </c>
    </row>
    <row r="9" spans="1:11" s="267" customFormat="1" ht="9.75" customHeight="1">
      <c r="A9" s="263">
        <v>21</v>
      </c>
      <c r="B9" s="264" t="s">
        <v>1491</v>
      </c>
      <c r="C9" s="138" t="s">
        <v>777</v>
      </c>
      <c r="D9" s="265">
        <f>SUM(D7:D8)</f>
        <v>4824.7</v>
      </c>
      <c r="E9" s="265">
        <f>SUM(E7:E8)</f>
        <v>40574.2</v>
      </c>
      <c r="F9" s="261">
        <f t="shared" si="0"/>
        <v>45398.899999999994</v>
      </c>
      <c r="G9" s="191">
        <f t="shared" si="1"/>
        <v>2.2516440871881516</v>
      </c>
      <c r="H9" s="266"/>
      <c r="I9" s="266"/>
      <c r="J9" s="266"/>
      <c r="K9" s="266"/>
    </row>
    <row r="10" spans="1:7" ht="11.25" customHeight="1">
      <c r="A10" s="156">
        <v>2212</v>
      </c>
      <c r="B10" s="114" t="s">
        <v>1382</v>
      </c>
      <c r="C10" s="268" t="s">
        <v>225</v>
      </c>
      <c r="D10" s="85">
        <v>29653.3</v>
      </c>
      <c r="E10" s="85">
        <v>178393.7</v>
      </c>
      <c r="F10" s="46">
        <f t="shared" si="0"/>
        <v>208047</v>
      </c>
      <c r="G10" s="189">
        <f t="shared" si="1"/>
        <v>10.3184834303746</v>
      </c>
    </row>
    <row r="11" spans="1:7" ht="11.25" customHeight="1">
      <c r="A11" s="156">
        <v>2219</v>
      </c>
      <c r="B11" s="114" t="s">
        <v>1707</v>
      </c>
      <c r="C11" s="268" t="s">
        <v>162</v>
      </c>
      <c r="D11" s="85">
        <v>553.8</v>
      </c>
      <c r="E11" s="85">
        <v>17.5</v>
      </c>
      <c r="F11" s="46">
        <f t="shared" si="0"/>
        <v>571.3</v>
      </c>
      <c r="G11" s="189">
        <f t="shared" si="1"/>
        <v>0.028334701215460972</v>
      </c>
    </row>
    <row r="12" spans="1:7" ht="11.25" customHeight="1">
      <c r="A12" s="156">
        <v>2221</v>
      </c>
      <c r="B12" s="114" t="s">
        <v>1421</v>
      </c>
      <c r="C12" s="262" t="s">
        <v>226</v>
      </c>
      <c r="D12" s="85">
        <v>153351</v>
      </c>
      <c r="E12" s="85">
        <v>11225.7</v>
      </c>
      <c r="F12" s="46">
        <f t="shared" si="0"/>
        <v>164576.7</v>
      </c>
      <c r="G12" s="189">
        <f t="shared" si="1"/>
        <v>8.162491898348602</v>
      </c>
    </row>
    <row r="13" spans="1:11" s="147" customFormat="1" ht="12" customHeight="1">
      <c r="A13" s="143">
        <v>22</v>
      </c>
      <c r="B13" s="144" t="s">
        <v>1384</v>
      </c>
      <c r="C13" s="146" t="s">
        <v>777</v>
      </c>
      <c r="D13" s="139">
        <f>SUM(D10:D12)</f>
        <v>183558.1</v>
      </c>
      <c r="E13" s="139">
        <f>SUM(E10:E12)</f>
        <v>189636.90000000002</v>
      </c>
      <c r="F13" s="139">
        <f>SUM(D13,E13)</f>
        <v>373195</v>
      </c>
      <c r="G13" s="194">
        <f t="shared" si="1"/>
        <v>18.509310029938664</v>
      </c>
      <c r="H13"/>
      <c r="I13"/>
      <c r="J13"/>
      <c r="K13"/>
    </row>
    <row r="14" spans="1:7" ht="11.25" customHeight="1">
      <c r="A14" s="156">
        <v>2310</v>
      </c>
      <c r="B14" s="114" t="s">
        <v>1422</v>
      </c>
      <c r="C14" s="262" t="s">
        <v>1706</v>
      </c>
      <c r="D14" s="85">
        <v>632.8</v>
      </c>
      <c r="E14" s="85">
        <v>8134.7</v>
      </c>
      <c r="F14" s="46">
        <f t="shared" si="0"/>
        <v>8767.5</v>
      </c>
      <c r="G14" s="189">
        <f t="shared" si="1"/>
        <v>0.4348407017443622</v>
      </c>
    </row>
    <row r="15" spans="1:7" ht="23.25" customHeight="1">
      <c r="A15" s="156">
        <v>2321</v>
      </c>
      <c r="B15" s="114" t="s">
        <v>1423</v>
      </c>
      <c r="C15" s="262" t="s">
        <v>1706</v>
      </c>
      <c r="D15" s="85">
        <v>4046.5</v>
      </c>
      <c r="E15" s="85">
        <v>24905.5</v>
      </c>
      <c r="F15" s="46">
        <f t="shared" si="0"/>
        <v>28952</v>
      </c>
      <c r="G15" s="189">
        <f t="shared" si="1"/>
        <v>1.4359290558201054</v>
      </c>
    </row>
    <row r="16" spans="1:7" ht="11.25" customHeight="1">
      <c r="A16" s="156">
        <v>2333</v>
      </c>
      <c r="B16" s="114" t="s">
        <v>1746</v>
      </c>
      <c r="C16" s="262" t="s">
        <v>336</v>
      </c>
      <c r="D16" s="85">
        <v>0</v>
      </c>
      <c r="E16" s="85">
        <v>2131</v>
      </c>
      <c r="F16" s="46">
        <f t="shared" si="0"/>
        <v>2131</v>
      </c>
      <c r="G16" s="189">
        <f t="shared" si="1"/>
        <v>0.10569096497487719</v>
      </c>
    </row>
    <row r="17" spans="1:11" s="147" customFormat="1" ht="12" customHeight="1">
      <c r="A17" s="192">
        <v>23</v>
      </c>
      <c r="B17" s="193" t="s">
        <v>1424</v>
      </c>
      <c r="C17" s="146" t="s">
        <v>777</v>
      </c>
      <c r="D17" s="139">
        <f>SUM(D14:D16)</f>
        <v>4679.3</v>
      </c>
      <c r="E17" s="139">
        <f>SUM(E14:E16)</f>
        <v>35171.2</v>
      </c>
      <c r="F17" s="139">
        <f>SUM(D17:E17)</f>
        <v>39850.5</v>
      </c>
      <c r="G17" s="194">
        <f t="shared" si="1"/>
        <v>1.9764607225393447</v>
      </c>
      <c r="H17"/>
      <c r="I17"/>
      <c r="J17"/>
      <c r="K17"/>
    </row>
    <row r="18" spans="1:11" s="152" customFormat="1" ht="12" customHeight="1">
      <c r="A18" s="190">
        <v>2</v>
      </c>
      <c r="B18" s="195" t="s">
        <v>1425</v>
      </c>
      <c r="C18" s="150" t="s">
        <v>777</v>
      </c>
      <c r="D18" s="132">
        <f>SUM(D9,D13,D17)</f>
        <v>193062.1</v>
      </c>
      <c r="E18" s="132">
        <f>SUM(E17,E13,E9)</f>
        <v>265382.30000000005</v>
      </c>
      <c r="F18" s="132">
        <f>SUM(D18:E18)</f>
        <v>458444.4</v>
      </c>
      <c r="G18" s="187">
        <f t="shared" si="1"/>
        <v>22.73741483966616</v>
      </c>
      <c r="H18"/>
      <c r="I18"/>
      <c r="J18"/>
      <c r="K18"/>
    </row>
    <row r="19" spans="1:7" ht="11.25" customHeight="1">
      <c r="A19" s="156">
        <v>3111</v>
      </c>
      <c r="B19" s="196" t="s">
        <v>1386</v>
      </c>
      <c r="C19" s="262" t="s">
        <v>1708</v>
      </c>
      <c r="D19" s="85">
        <v>71874.2</v>
      </c>
      <c r="E19" s="85">
        <v>1424.3</v>
      </c>
      <c r="F19" s="46">
        <f t="shared" si="0"/>
        <v>73298.5</v>
      </c>
      <c r="G19" s="189">
        <f t="shared" si="1"/>
        <v>3.635377379733006</v>
      </c>
    </row>
    <row r="20" spans="1:7" ht="11.25" customHeight="1">
      <c r="A20" s="156">
        <v>3113</v>
      </c>
      <c r="B20" s="196" t="s">
        <v>1387</v>
      </c>
      <c r="C20" s="262" t="s">
        <v>1708</v>
      </c>
      <c r="D20" s="85">
        <v>286886.2</v>
      </c>
      <c r="E20" s="85">
        <v>6137.5</v>
      </c>
      <c r="F20" s="46">
        <f t="shared" si="0"/>
        <v>293023.7</v>
      </c>
      <c r="G20" s="189">
        <f t="shared" si="1"/>
        <v>14.533063169173591</v>
      </c>
    </row>
    <row r="21" spans="1:7" ht="21.75" customHeight="1">
      <c r="A21" s="156">
        <v>3141</v>
      </c>
      <c r="B21" s="114" t="s">
        <v>1388</v>
      </c>
      <c r="C21" s="262" t="s">
        <v>227</v>
      </c>
      <c r="D21" s="85">
        <v>7519.7</v>
      </c>
      <c r="E21" s="85">
        <v>1100</v>
      </c>
      <c r="F21" s="46">
        <f t="shared" si="0"/>
        <v>8619.7</v>
      </c>
      <c r="G21" s="189">
        <f t="shared" si="1"/>
        <v>0.42751028193052504</v>
      </c>
    </row>
    <row r="22" spans="1:11" s="147" customFormat="1" ht="12" customHeight="1">
      <c r="A22" s="143" t="s">
        <v>1426</v>
      </c>
      <c r="B22" s="144" t="s">
        <v>1389</v>
      </c>
      <c r="C22" s="146" t="s">
        <v>777</v>
      </c>
      <c r="D22" s="139">
        <f>SUM(D19:D21)</f>
        <v>366280.10000000003</v>
      </c>
      <c r="E22" s="139">
        <f>SUM(E19:E21)</f>
        <v>8661.8</v>
      </c>
      <c r="F22" s="139">
        <f>SUM(D22:E22)</f>
        <v>374941.9</v>
      </c>
      <c r="G22" s="194">
        <f t="shared" si="1"/>
        <v>18.595950830837122</v>
      </c>
      <c r="H22"/>
      <c r="I22"/>
      <c r="J22"/>
      <c r="K22"/>
    </row>
    <row r="23" spans="1:7" ht="11.25" customHeight="1">
      <c r="A23" s="156">
        <v>3311</v>
      </c>
      <c r="B23" s="114" t="s">
        <v>1427</v>
      </c>
      <c r="C23" s="262" t="s">
        <v>1747</v>
      </c>
      <c r="D23" s="85">
        <v>60172</v>
      </c>
      <c r="E23" s="85">
        <v>10770</v>
      </c>
      <c r="F23" s="46">
        <f aca="true" t="shared" si="2" ref="F23:F31">SUM(D23+E23)</f>
        <v>70942</v>
      </c>
      <c r="G23" s="189">
        <f t="shared" si="1"/>
        <v>3.518502316868952</v>
      </c>
    </row>
    <row r="24" spans="1:7" ht="23.25" customHeight="1">
      <c r="A24" s="156">
        <v>3313</v>
      </c>
      <c r="B24" s="324" t="s">
        <v>1428</v>
      </c>
      <c r="C24" s="262" t="s">
        <v>1429</v>
      </c>
      <c r="D24" s="85">
        <v>677</v>
      </c>
      <c r="E24" s="85">
        <v>208.8</v>
      </c>
      <c r="F24" s="46">
        <f t="shared" si="2"/>
        <v>885.8</v>
      </c>
      <c r="G24" s="189">
        <f t="shared" si="1"/>
        <v>0.04393292199659606</v>
      </c>
    </row>
    <row r="25" spans="1:7" ht="11.25" customHeight="1">
      <c r="A25" s="156">
        <v>3319</v>
      </c>
      <c r="B25" s="114" t="s">
        <v>1390</v>
      </c>
      <c r="C25" s="262" t="s">
        <v>512</v>
      </c>
      <c r="D25" s="85">
        <v>2690.4</v>
      </c>
      <c r="E25" s="85">
        <v>0</v>
      </c>
      <c r="F25" s="46">
        <f t="shared" si="2"/>
        <v>2690.4</v>
      </c>
      <c r="G25" s="189">
        <f t="shared" si="1"/>
        <v>0.13343546324186278</v>
      </c>
    </row>
    <row r="26" spans="1:7" ht="11.25" customHeight="1">
      <c r="A26" s="156">
        <v>3322</v>
      </c>
      <c r="B26" s="114" t="s">
        <v>1430</v>
      </c>
      <c r="C26" s="262" t="s">
        <v>1709</v>
      </c>
      <c r="D26" s="85">
        <v>5640.4</v>
      </c>
      <c r="E26" s="85">
        <v>0</v>
      </c>
      <c r="F26" s="46">
        <f t="shared" si="2"/>
        <v>5640.4</v>
      </c>
      <c r="G26" s="189">
        <f t="shared" si="1"/>
        <v>0.2797462782000456</v>
      </c>
    </row>
    <row r="27" spans="1:7" ht="21.75" customHeight="1">
      <c r="A27" s="156">
        <v>3326</v>
      </c>
      <c r="B27" s="114" t="s">
        <v>1722</v>
      </c>
      <c r="C27" s="262" t="s">
        <v>162</v>
      </c>
      <c r="D27" s="85">
        <v>193.7</v>
      </c>
      <c r="E27" s="85">
        <v>0</v>
      </c>
      <c r="F27" s="46">
        <f t="shared" si="2"/>
        <v>193.7</v>
      </c>
      <c r="G27" s="189">
        <f t="shared" si="1"/>
        <v>0.009606916900813566</v>
      </c>
    </row>
    <row r="28" spans="1:7" ht="23.25" customHeight="1">
      <c r="A28" s="156">
        <v>3329</v>
      </c>
      <c r="B28" s="114" t="s">
        <v>1710</v>
      </c>
      <c r="C28" s="262" t="s">
        <v>512</v>
      </c>
      <c r="D28" s="85">
        <v>89.9</v>
      </c>
      <c r="E28" s="85">
        <v>0</v>
      </c>
      <c r="F28" s="46">
        <f t="shared" si="2"/>
        <v>89.9</v>
      </c>
      <c r="G28" s="269">
        <f t="shared" si="1"/>
        <v>0.004458760089742591</v>
      </c>
    </row>
    <row r="29" spans="1:7" ht="11.25" customHeight="1">
      <c r="A29" s="156">
        <v>3349</v>
      </c>
      <c r="B29" s="114" t="s">
        <v>1431</v>
      </c>
      <c r="C29" s="262" t="s">
        <v>512</v>
      </c>
      <c r="D29" s="85">
        <v>240</v>
      </c>
      <c r="E29" s="85">
        <v>0</v>
      </c>
      <c r="F29" s="46">
        <f t="shared" si="2"/>
        <v>240</v>
      </c>
      <c r="G29" s="189">
        <f t="shared" si="1"/>
        <v>0.011903252742360641</v>
      </c>
    </row>
    <row r="30" spans="1:7" ht="11.25" customHeight="1">
      <c r="A30" s="156">
        <v>3392</v>
      </c>
      <c r="B30" s="114" t="s">
        <v>1432</v>
      </c>
      <c r="C30" s="262" t="s">
        <v>512</v>
      </c>
      <c r="D30" s="85">
        <v>2952</v>
      </c>
      <c r="E30" s="85">
        <v>0</v>
      </c>
      <c r="F30" s="46">
        <f t="shared" si="2"/>
        <v>2952</v>
      </c>
      <c r="G30" s="189">
        <f t="shared" si="1"/>
        <v>0.14641000873103588</v>
      </c>
    </row>
    <row r="31" spans="1:7" ht="22.5">
      <c r="A31" s="156">
        <v>3399</v>
      </c>
      <c r="B31" s="114" t="s">
        <v>1433</v>
      </c>
      <c r="C31" s="262" t="s">
        <v>1711</v>
      </c>
      <c r="D31" s="85">
        <v>262.1</v>
      </c>
      <c r="E31" s="85">
        <v>0</v>
      </c>
      <c r="F31" s="46">
        <f t="shared" si="2"/>
        <v>262.1</v>
      </c>
      <c r="G31" s="189">
        <f t="shared" si="1"/>
        <v>0.012999343932386352</v>
      </c>
    </row>
    <row r="32" spans="1:11" s="147" customFormat="1" ht="12" customHeight="1">
      <c r="A32" s="143">
        <v>33</v>
      </c>
      <c r="B32" s="144" t="s">
        <v>1391</v>
      </c>
      <c r="C32" s="146" t="s">
        <v>777</v>
      </c>
      <c r="D32" s="139">
        <f>SUM(D23:D31)</f>
        <v>72917.5</v>
      </c>
      <c r="E32" s="139">
        <f>SUM(E23:E31)</f>
        <v>10978.8</v>
      </c>
      <c r="F32" s="139">
        <f>SUM(D32:E32)</f>
        <v>83896.3</v>
      </c>
      <c r="G32" s="194">
        <f t="shared" si="1"/>
        <v>4.160995262703796</v>
      </c>
      <c r="H32"/>
      <c r="I32"/>
      <c r="J32"/>
      <c r="K32"/>
    </row>
    <row r="33" spans="1:7" ht="11.25" customHeight="1">
      <c r="A33" s="197">
        <v>3419</v>
      </c>
      <c r="B33" s="114" t="s">
        <v>1392</v>
      </c>
      <c r="C33" s="262" t="s">
        <v>1712</v>
      </c>
      <c r="D33" s="46">
        <v>22003.2</v>
      </c>
      <c r="E33" s="46">
        <v>159847.5</v>
      </c>
      <c r="F33" s="46">
        <f>SUM(D33+E33)</f>
        <v>181850.7</v>
      </c>
      <c r="G33" s="189">
        <f t="shared" si="1"/>
        <v>9.01922851448001</v>
      </c>
    </row>
    <row r="34" spans="1:7" ht="11.25" customHeight="1">
      <c r="A34" s="156">
        <v>3421</v>
      </c>
      <c r="B34" s="114" t="s">
        <v>1434</v>
      </c>
      <c r="C34" s="262">
        <v>105</v>
      </c>
      <c r="D34" s="85">
        <v>14100.1</v>
      </c>
      <c r="E34" s="85">
        <v>1173</v>
      </c>
      <c r="F34" s="46">
        <f>SUM(D34+E34)</f>
        <v>15273.1</v>
      </c>
      <c r="G34" s="189">
        <f t="shared" si="1"/>
        <v>0.7574982060806179</v>
      </c>
    </row>
    <row r="35" spans="1:11" s="147" customFormat="1" ht="12" customHeight="1">
      <c r="A35" s="143">
        <v>34</v>
      </c>
      <c r="B35" s="144" t="s">
        <v>1394</v>
      </c>
      <c r="C35" s="146" t="s">
        <v>777</v>
      </c>
      <c r="D35" s="139">
        <f>SUM(D33:D34)</f>
        <v>36103.3</v>
      </c>
      <c r="E35" s="139">
        <f>SUM(E33:E34)</f>
        <v>161020.5</v>
      </c>
      <c r="F35" s="139">
        <f>SUM(D35:E35)</f>
        <v>197123.8</v>
      </c>
      <c r="G35" s="194">
        <f t="shared" si="1"/>
        <v>9.776726720560626</v>
      </c>
      <c r="H35"/>
      <c r="I35"/>
      <c r="J35"/>
      <c r="K35"/>
    </row>
    <row r="36" spans="1:11" ht="12" customHeight="1">
      <c r="A36" s="161">
        <v>3533</v>
      </c>
      <c r="B36" s="113" t="s">
        <v>1716</v>
      </c>
      <c r="C36" s="131" t="s">
        <v>151</v>
      </c>
      <c r="D36" s="46">
        <v>1215</v>
      </c>
      <c r="E36" s="46">
        <v>0</v>
      </c>
      <c r="F36" s="46">
        <f>SUM(D36+E36)</f>
        <v>1215</v>
      </c>
      <c r="G36" s="189">
        <f t="shared" si="1"/>
        <v>0.060260217008200744</v>
      </c>
      <c r="H36" s="21"/>
      <c r="I36" s="21"/>
      <c r="J36" s="21"/>
      <c r="K36" s="21"/>
    </row>
    <row r="37" spans="1:11" ht="23.25" customHeight="1">
      <c r="A37" s="161">
        <v>3539</v>
      </c>
      <c r="B37" s="113" t="s">
        <v>228</v>
      </c>
      <c r="C37" s="268" t="s">
        <v>1501</v>
      </c>
      <c r="D37" s="46">
        <v>11357</v>
      </c>
      <c r="E37" s="46">
        <v>0</v>
      </c>
      <c r="F37" s="46">
        <f>SUM(D37+E37)</f>
        <v>11357</v>
      </c>
      <c r="G37" s="189">
        <f t="shared" si="1"/>
        <v>0.5632718391457908</v>
      </c>
      <c r="H37" s="21"/>
      <c r="I37" s="21"/>
      <c r="J37" s="21"/>
      <c r="K37" s="21"/>
    </row>
    <row r="38" spans="1:11" ht="23.25" customHeight="1">
      <c r="A38" s="161">
        <v>3541</v>
      </c>
      <c r="B38" s="113" t="s">
        <v>1717</v>
      </c>
      <c r="C38" s="268" t="s">
        <v>151</v>
      </c>
      <c r="D38" s="46">
        <v>6.9</v>
      </c>
      <c r="E38" s="46">
        <v>0</v>
      </c>
      <c r="F38" s="46">
        <f>SUM(D38+E38)</f>
        <v>6.9</v>
      </c>
      <c r="G38" s="270">
        <f t="shared" si="1"/>
        <v>0.00034221851634286845</v>
      </c>
      <c r="H38" s="21"/>
      <c r="I38" s="21"/>
      <c r="J38" s="21"/>
      <c r="K38" s="21"/>
    </row>
    <row r="39" spans="1:11" ht="12.75" customHeight="1">
      <c r="A39" s="161">
        <v>3599</v>
      </c>
      <c r="B39" s="113" t="s">
        <v>1718</v>
      </c>
      <c r="C39" s="268" t="s">
        <v>146</v>
      </c>
      <c r="D39" s="46">
        <v>74.3</v>
      </c>
      <c r="E39" s="46">
        <v>0</v>
      </c>
      <c r="F39" s="46">
        <f>SUM(D39+E39)</f>
        <v>74.3</v>
      </c>
      <c r="G39" s="269">
        <f t="shared" si="1"/>
        <v>0.0036850486614891484</v>
      </c>
      <c r="H39" s="21"/>
      <c r="I39" s="21"/>
      <c r="J39" s="21"/>
      <c r="K39" s="21"/>
    </row>
    <row r="40" spans="1:11" s="147" customFormat="1" ht="12" customHeight="1">
      <c r="A40" s="143">
        <v>35</v>
      </c>
      <c r="B40" s="144" t="s">
        <v>229</v>
      </c>
      <c r="C40" s="146" t="s">
        <v>777</v>
      </c>
      <c r="D40" s="139">
        <f>SUM(D36:D39)</f>
        <v>12653.199999999999</v>
      </c>
      <c r="E40" s="139">
        <f>SUM(E36:E39)</f>
        <v>0</v>
      </c>
      <c r="F40" s="139">
        <f>SUM(D40:E40)</f>
        <v>12653.199999999999</v>
      </c>
      <c r="G40" s="194">
        <f aca="true" t="shared" si="3" ref="G40:G70">(F40/$F$81)*100</f>
        <v>0.6275593233318235</v>
      </c>
      <c r="H40"/>
      <c r="I40"/>
      <c r="J40"/>
      <c r="K40"/>
    </row>
    <row r="41" spans="1:7" ht="11.25" customHeight="1">
      <c r="A41" s="156">
        <v>3612</v>
      </c>
      <c r="B41" s="114" t="s">
        <v>1435</v>
      </c>
      <c r="C41" s="262" t="s">
        <v>1713</v>
      </c>
      <c r="D41" s="85">
        <v>24472.6</v>
      </c>
      <c r="E41" s="85">
        <v>45070.5</v>
      </c>
      <c r="F41" s="46">
        <f aca="true" t="shared" si="4" ref="F41:F69">SUM(D41+E41)</f>
        <v>69543.1</v>
      </c>
      <c r="G41" s="189">
        <f t="shared" si="3"/>
        <v>3.449121232446918</v>
      </c>
    </row>
    <row r="42" spans="1:7" ht="11.25" customHeight="1">
      <c r="A42" s="156">
        <v>3631</v>
      </c>
      <c r="B42" s="114" t="s">
        <v>1395</v>
      </c>
      <c r="C42" s="262" t="s">
        <v>1706</v>
      </c>
      <c r="D42" s="85">
        <v>199</v>
      </c>
      <c r="E42" s="85">
        <v>73.5</v>
      </c>
      <c r="F42" s="46">
        <f t="shared" si="4"/>
        <v>272.5</v>
      </c>
      <c r="G42" s="189">
        <f t="shared" si="3"/>
        <v>0.013515151551221977</v>
      </c>
    </row>
    <row r="43" spans="1:7" ht="11.25" customHeight="1">
      <c r="A43" s="156">
        <v>3632</v>
      </c>
      <c r="B43" s="114" t="s">
        <v>1396</v>
      </c>
      <c r="C43" s="262" t="s">
        <v>127</v>
      </c>
      <c r="D43" s="85">
        <v>76.2</v>
      </c>
      <c r="E43" s="85">
        <v>0</v>
      </c>
      <c r="F43" s="46">
        <f t="shared" si="4"/>
        <v>76.2</v>
      </c>
      <c r="G43" s="269">
        <f t="shared" si="3"/>
        <v>0.003779282745699503</v>
      </c>
    </row>
    <row r="44" spans="1:7" ht="19.5" customHeight="1">
      <c r="A44" s="156">
        <v>3635</v>
      </c>
      <c r="B44" s="114" t="s">
        <v>1436</v>
      </c>
      <c r="C44" s="268" t="s">
        <v>1714</v>
      </c>
      <c r="D44" s="85">
        <v>9115.9</v>
      </c>
      <c r="E44" s="85">
        <v>1686.6</v>
      </c>
      <c r="F44" s="46">
        <f t="shared" si="4"/>
        <v>10802.5</v>
      </c>
      <c r="G44" s="189">
        <f t="shared" si="3"/>
        <v>0.5357703656222951</v>
      </c>
    </row>
    <row r="45" spans="1:7" ht="20.25" customHeight="1">
      <c r="A45" s="156">
        <v>3639</v>
      </c>
      <c r="B45" s="114" t="s">
        <v>1397</v>
      </c>
      <c r="C45" s="268" t="s">
        <v>1715</v>
      </c>
      <c r="D45" s="85">
        <v>280487</v>
      </c>
      <c r="E45" s="85">
        <v>91661.9</v>
      </c>
      <c r="F45" s="46">
        <f t="shared" si="4"/>
        <v>372148.9</v>
      </c>
      <c r="G45" s="189">
        <f t="shared" si="3"/>
        <v>18.457426727047903</v>
      </c>
    </row>
    <row r="46" spans="1:11" s="147" customFormat="1" ht="23.25" customHeight="1">
      <c r="A46" s="143">
        <v>36</v>
      </c>
      <c r="B46" s="144" t="s">
        <v>1399</v>
      </c>
      <c r="C46" s="168" t="s">
        <v>777</v>
      </c>
      <c r="D46" s="139">
        <f>SUM(D41:D45)</f>
        <v>314350.7</v>
      </c>
      <c r="E46" s="139">
        <f>SUM(E41:E45)</f>
        <v>138492.5</v>
      </c>
      <c r="F46" s="139">
        <f>SUM(D46:E46)</f>
        <v>452843.2</v>
      </c>
      <c r="G46" s="194">
        <f t="shared" si="3"/>
        <v>22.459612759414036</v>
      </c>
      <c r="H46"/>
      <c r="I46"/>
      <c r="J46"/>
      <c r="K46"/>
    </row>
    <row r="47" spans="1:7" ht="11.25" customHeight="1">
      <c r="A47" s="156">
        <v>3716</v>
      </c>
      <c r="B47" s="114" t="s">
        <v>1438</v>
      </c>
      <c r="C47" s="262" t="s">
        <v>162</v>
      </c>
      <c r="D47" s="85">
        <v>150</v>
      </c>
      <c r="E47" s="85">
        <v>0</v>
      </c>
      <c r="F47" s="46">
        <f t="shared" si="4"/>
        <v>150</v>
      </c>
      <c r="G47" s="269">
        <f t="shared" si="3"/>
        <v>0.007439532963975401</v>
      </c>
    </row>
    <row r="48" spans="1:7" ht="11.25" customHeight="1">
      <c r="A48" s="156">
        <v>3722</v>
      </c>
      <c r="B48" s="114" t="s">
        <v>1439</v>
      </c>
      <c r="C48" s="262" t="s">
        <v>162</v>
      </c>
      <c r="D48" s="85">
        <v>49641.4</v>
      </c>
      <c r="E48" s="85">
        <v>0</v>
      </c>
      <c r="F48" s="46">
        <f t="shared" si="4"/>
        <v>49641.4</v>
      </c>
      <c r="G48" s="189">
        <f t="shared" si="3"/>
        <v>2.4620588778525896</v>
      </c>
    </row>
    <row r="49" spans="1:7" ht="11.25" customHeight="1">
      <c r="A49" s="156">
        <v>3729</v>
      </c>
      <c r="B49" s="114" t="s">
        <v>1440</v>
      </c>
      <c r="C49" s="262" t="s">
        <v>162</v>
      </c>
      <c r="D49" s="85">
        <v>408</v>
      </c>
      <c r="E49" s="85">
        <v>0</v>
      </c>
      <c r="F49" s="46">
        <f t="shared" si="4"/>
        <v>408</v>
      </c>
      <c r="G49" s="189">
        <f t="shared" si="3"/>
        <v>0.02023552966201309</v>
      </c>
    </row>
    <row r="50" spans="1:7" ht="11.25" customHeight="1">
      <c r="A50" s="156">
        <v>3742</v>
      </c>
      <c r="B50" s="114" t="s">
        <v>1441</v>
      </c>
      <c r="C50" s="262" t="s">
        <v>100</v>
      </c>
      <c r="D50" s="85">
        <v>1061.9</v>
      </c>
      <c r="E50" s="85">
        <v>0</v>
      </c>
      <c r="F50" s="46">
        <f t="shared" si="4"/>
        <v>1061.9</v>
      </c>
      <c r="G50" s="189">
        <f t="shared" si="3"/>
        <v>0.052666933696303195</v>
      </c>
    </row>
    <row r="51" spans="1:7" ht="22.5">
      <c r="A51" s="156">
        <v>3744</v>
      </c>
      <c r="B51" s="114" t="s">
        <v>1442</v>
      </c>
      <c r="C51" s="262" t="s">
        <v>336</v>
      </c>
      <c r="D51" s="85">
        <v>0</v>
      </c>
      <c r="E51" s="85">
        <v>1605.9</v>
      </c>
      <c r="F51" s="46">
        <f t="shared" si="4"/>
        <v>1605.9</v>
      </c>
      <c r="G51" s="189">
        <f t="shared" si="3"/>
        <v>0.07964763991232064</v>
      </c>
    </row>
    <row r="52" spans="1:7" ht="11.25" customHeight="1">
      <c r="A52" s="156">
        <v>3745</v>
      </c>
      <c r="B52" s="114" t="s">
        <v>1400</v>
      </c>
      <c r="C52" s="262" t="s">
        <v>1706</v>
      </c>
      <c r="D52" s="85">
        <v>29701.2</v>
      </c>
      <c r="E52" s="85">
        <v>11294.8</v>
      </c>
      <c r="F52" s="46">
        <f t="shared" si="4"/>
        <v>40996</v>
      </c>
      <c r="G52" s="189">
        <f t="shared" si="3"/>
        <v>2.0332739559409037</v>
      </c>
    </row>
    <row r="53" spans="1:7" ht="11.25" customHeight="1">
      <c r="A53" s="156">
        <v>3749</v>
      </c>
      <c r="B53" s="114" t="s">
        <v>1443</v>
      </c>
      <c r="C53" s="262" t="s">
        <v>100</v>
      </c>
      <c r="D53" s="85">
        <v>386.7</v>
      </c>
      <c r="E53" s="85">
        <v>0</v>
      </c>
      <c r="F53" s="46">
        <f t="shared" si="4"/>
        <v>386.7</v>
      </c>
      <c r="G53" s="189">
        <f t="shared" si="3"/>
        <v>0.01917911598112858</v>
      </c>
    </row>
    <row r="54" spans="1:7" ht="12.75">
      <c r="A54" s="156">
        <v>3792</v>
      </c>
      <c r="B54" s="114" t="s">
        <v>1444</v>
      </c>
      <c r="C54" s="262" t="s">
        <v>100</v>
      </c>
      <c r="D54" s="85">
        <v>951</v>
      </c>
      <c r="E54" s="85">
        <v>0</v>
      </c>
      <c r="F54" s="46">
        <f t="shared" si="4"/>
        <v>951</v>
      </c>
      <c r="G54" s="189">
        <f t="shared" si="3"/>
        <v>0.04716663899160404</v>
      </c>
    </row>
    <row r="55" spans="1:11" s="147" customFormat="1" ht="12" customHeight="1">
      <c r="A55" s="143">
        <v>37</v>
      </c>
      <c r="B55" s="144" t="s">
        <v>1401</v>
      </c>
      <c r="C55" s="146" t="s">
        <v>777</v>
      </c>
      <c r="D55" s="139">
        <f>SUM(D47:D54)</f>
        <v>82300.2</v>
      </c>
      <c r="E55" s="139">
        <f>SUM(E47:E54)</f>
        <v>12900.699999999999</v>
      </c>
      <c r="F55" s="139">
        <f>SUM(D55:E55)</f>
        <v>95200.9</v>
      </c>
      <c r="G55" s="194">
        <f t="shared" si="3"/>
        <v>4.721668225000838</v>
      </c>
      <c r="H55"/>
      <c r="I55"/>
      <c r="J55"/>
      <c r="K55"/>
    </row>
    <row r="56" spans="1:11" s="152" customFormat="1" ht="12" customHeight="1">
      <c r="A56" s="142">
        <v>3</v>
      </c>
      <c r="B56" s="148" t="s">
        <v>1402</v>
      </c>
      <c r="C56" s="150" t="s">
        <v>777</v>
      </c>
      <c r="D56" s="132">
        <f>SUM(D22,D32,D35,D40,D46,D55)</f>
        <v>884605</v>
      </c>
      <c r="E56" s="132">
        <f>SUM(E22,E32,E35,E40,E46,E55)</f>
        <v>332054.3</v>
      </c>
      <c r="F56" s="132">
        <f>SUM(D56:E56)</f>
        <v>1216659.3</v>
      </c>
      <c r="G56" s="187">
        <f t="shared" si="3"/>
        <v>60.34251312184824</v>
      </c>
      <c r="H56"/>
      <c r="I56"/>
      <c r="J56"/>
      <c r="K56"/>
    </row>
    <row r="57" spans="1:7" ht="11.25" customHeight="1">
      <c r="A57" s="156">
        <v>4179</v>
      </c>
      <c r="B57" s="114" t="s">
        <v>1445</v>
      </c>
      <c r="C57" s="262" t="s">
        <v>151</v>
      </c>
      <c r="D57" s="85">
        <v>33744</v>
      </c>
      <c r="E57" s="85">
        <v>0</v>
      </c>
      <c r="F57" s="46">
        <f t="shared" si="4"/>
        <v>33744</v>
      </c>
      <c r="G57" s="189">
        <f t="shared" si="3"/>
        <v>1.6735973355759062</v>
      </c>
    </row>
    <row r="58" spans="1:7" ht="11.25" customHeight="1">
      <c r="A58" s="156">
        <v>4180</v>
      </c>
      <c r="B58" s="114" t="s">
        <v>1446</v>
      </c>
      <c r="C58" s="262" t="s">
        <v>151</v>
      </c>
      <c r="D58" s="85">
        <v>16919.3</v>
      </c>
      <c r="E58" s="85">
        <v>0</v>
      </c>
      <c r="F58" s="46">
        <f t="shared" si="4"/>
        <v>16919.3</v>
      </c>
      <c r="G58" s="189">
        <f t="shared" si="3"/>
        <v>0.8391446005159265</v>
      </c>
    </row>
    <row r="59" spans="1:11" s="147" customFormat="1" ht="14.25" customHeight="1">
      <c r="A59" s="192">
        <v>41</v>
      </c>
      <c r="B59" s="193" t="s">
        <v>1447</v>
      </c>
      <c r="C59" s="146" t="s">
        <v>777</v>
      </c>
      <c r="D59" s="139">
        <f>SUM(D57:D58)</f>
        <v>50663.3</v>
      </c>
      <c r="E59" s="139">
        <f>SUM(E57:E58)</f>
        <v>0</v>
      </c>
      <c r="F59" s="139">
        <f>SUM(D59:E59)</f>
        <v>50663.3</v>
      </c>
      <c r="G59" s="194">
        <f t="shared" si="3"/>
        <v>2.5127419360918326</v>
      </c>
      <c r="H59"/>
      <c r="I59"/>
      <c r="J59"/>
      <c r="K59"/>
    </row>
    <row r="60" spans="1:7" ht="22.5" customHeight="1">
      <c r="A60" s="156">
        <v>4312</v>
      </c>
      <c r="B60" s="114" t="s">
        <v>1448</v>
      </c>
      <c r="C60" s="268" t="s">
        <v>1721</v>
      </c>
      <c r="D60" s="85">
        <v>23507.3</v>
      </c>
      <c r="E60" s="85">
        <v>55789.7</v>
      </c>
      <c r="F60" s="46">
        <f t="shared" si="4"/>
        <v>79297</v>
      </c>
      <c r="G60" s="189">
        <f t="shared" si="3"/>
        <v>3.932884302962382</v>
      </c>
    </row>
    <row r="61" spans="1:7" ht="20.25" customHeight="1">
      <c r="A61" s="156">
        <v>4319</v>
      </c>
      <c r="B61" s="114" t="s">
        <v>1748</v>
      </c>
      <c r="C61" s="262" t="s">
        <v>151</v>
      </c>
      <c r="D61" s="85">
        <v>3608.2</v>
      </c>
      <c r="E61" s="85">
        <v>0</v>
      </c>
      <c r="F61" s="46">
        <f t="shared" si="4"/>
        <v>3608.2</v>
      </c>
      <c r="G61" s="189">
        <f t="shared" si="3"/>
        <v>0.17895548560410693</v>
      </c>
    </row>
    <row r="62" spans="1:7" ht="11.25" customHeight="1">
      <c r="A62" s="156">
        <v>4333</v>
      </c>
      <c r="B62" s="114" t="s">
        <v>590</v>
      </c>
      <c r="C62" s="262" t="s">
        <v>336</v>
      </c>
      <c r="D62" s="85">
        <v>0</v>
      </c>
      <c r="E62" s="85">
        <v>46.7</v>
      </c>
      <c r="F62" s="46">
        <f>SUM(D62+E62)</f>
        <v>46.7</v>
      </c>
      <c r="G62" s="269">
        <f t="shared" si="3"/>
        <v>0.0023161745961176746</v>
      </c>
    </row>
    <row r="63" spans="1:7" ht="24" customHeight="1">
      <c r="A63" s="156">
        <v>4341</v>
      </c>
      <c r="B63" s="114" t="s">
        <v>1749</v>
      </c>
      <c r="C63" s="262" t="s">
        <v>151</v>
      </c>
      <c r="D63" s="85">
        <v>2256.8</v>
      </c>
      <c r="E63" s="85">
        <v>0</v>
      </c>
      <c r="F63" s="46">
        <f t="shared" si="4"/>
        <v>2256.8</v>
      </c>
      <c r="G63" s="189">
        <f t="shared" si="3"/>
        <v>0.11193025328733122</v>
      </c>
    </row>
    <row r="64" spans="1:7" ht="22.5">
      <c r="A64" s="156">
        <v>4399</v>
      </c>
      <c r="B64" s="114" t="s">
        <v>1450</v>
      </c>
      <c r="C64" s="262" t="s">
        <v>151</v>
      </c>
      <c r="D64" s="85">
        <v>5.2</v>
      </c>
      <c r="E64" s="85">
        <v>0</v>
      </c>
      <c r="F64" s="46">
        <f t="shared" si="4"/>
        <v>5.2</v>
      </c>
      <c r="G64" s="270">
        <f t="shared" si="3"/>
        <v>0.0002579038094178139</v>
      </c>
    </row>
    <row r="65" spans="1:11" s="147" customFormat="1" ht="33" customHeight="1">
      <c r="A65" s="143">
        <v>43</v>
      </c>
      <c r="B65" s="144" t="s">
        <v>1404</v>
      </c>
      <c r="C65" s="146" t="s">
        <v>777</v>
      </c>
      <c r="D65" s="139">
        <f>SUM(D60:D64)</f>
        <v>29377.5</v>
      </c>
      <c r="E65" s="139">
        <f>SUM(E60:E64)</f>
        <v>55836.399999999994</v>
      </c>
      <c r="F65" s="139">
        <f>SUM(D65:E65)</f>
        <v>85213.9</v>
      </c>
      <c r="G65" s="194">
        <f t="shared" si="3"/>
        <v>4.2263441202593555</v>
      </c>
      <c r="H65"/>
      <c r="I65"/>
      <c r="J65"/>
      <c r="K65"/>
    </row>
    <row r="66" spans="1:11" s="152" customFormat="1" ht="24">
      <c r="A66" s="142">
        <v>4</v>
      </c>
      <c r="B66" s="148" t="s">
        <v>1405</v>
      </c>
      <c r="C66" s="150" t="s">
        <v>777</v>
      </c>
      <c r="D66" s="132">
        <f>SUM(D59,D65)</f>
        <v>80040.8</v>
      </c>
      <c r="E66" s="132">
        <f>SUM(E59,E65)</f>
        <v>55836.399999999994</v>
      </c>
      <c r="F66" s="132">
        <f>SUM(D66:E66)</f>
        <v>135877.2</v>
      </c>
      <c r="G66" s="187">
        <f t="shared" si="3"/>
        <v>6.739086056351189</v>
      </c>
      <c r="H66"/>
      <c r="I66"/>
      <c r="J66"/>
      <c r="K66"/>
    </row>
    <row r="67" spans="1:7" ht="11.25" customHeight="1">
      <c r="A67" s="156">
        <v>5311</v>
      </c>
      <c r="B67" s="114" t="s">
        <v>1451</v>
      </c>
      <c r="C67" s="262" t="s">
        <v>1507</v>
      </c>
      <c r="D67" s="85">
        <v>26318.2</v>
      </c>
      <c r="E67" s="85">
        <v>220</v>
      </c>
      <c r="F67" s="46">
        <f t="shared" si="4"/>
        <v>26538.2</v>
      </c>
      <c r="G67" s="189">
        <f t="shared" si="3"/>
        <v>1.3162120913638131</v>
      </c>
    </row>
    <row r="68" spans="1:11" s="147" customFormat="1" ht="12" customHeight="1">
      <c r="A68" s="192">
        <v>53</v>
      </c>
      <c r="B68" s="193" t="s">
        <v>1451</v>
      </c>
      <c r="C68" s="146" t="s">
        <v>777</v>
      </c>
      <c r="D68" s="139">
        <f>SUM(D67)</f>
        <v>26318.2</v>
      </c>
      <c r="E68" s="139">
        <f>SUM(E67)</f>
        <v>220</v>
      </c>
      <c r="F68" s="139">
        <f>SUM(D68:E68)</f>
        <v>26538.2</v>
      </c>
      <c r="G68" s="194">
        <f t="shared" si="3"/>
        <v>1.3162120913638131</v>
      </c>
      <c r="H68"/>
      <c r="I68"/>
      <c r="J68"/>
      <c r="K68"/>
    </row>
    <row r="69" spans="1:7" ht="11.25" customHeight="1">
      <c r="A69" s="156">
        <v>5512</v>
      </c>
      <c r="B69" s="114" t="s">
        <v>1463</v>
      </c>
      <c r="C69" s="262" t="s">
        <v>127</v>
      </c>
      <c r="D69" s="85">
        <v>79</v>
      </c>
      <c r="E69" s="85">
        <v>0</v>
      </c>
      <c r="F69" s="46">
        <f t="shared" si="4"/>
        <v>79</v>
      </c>
      <c r="G69" s="269">
        <f t="shared" si="3"/>
        <v>0.003918154027693711</v>
      </c>
    </row>
    <row r="70" spans="1:11" s="147" customFormat="1" ht="21" customHeight="1">
      <c r="A70" s="192">
        <v>55</v>
      </c>
      <c r="B70" s="193" t="s">
        <v>1464</v>
      </c>
      <c r="C70" s="146" t="s">
        <v>777</v>
      </c>
      <c r="D70" s="139">
        <f>SUM(D69)</f>
        <v>79</v>
      </c>
      <c r="E70" s="139">
        <f>SUM(E69)</f>
        <v>0</v>
      </c>
      <c r="F70" s="139">
        <f>SUM(D70:E70)</f>
        <v>79</v>
      </c>
      <c r="G70" s="469">
        <f t="shared" si="3"/>
        <v>0.003918154027693711</v>
      </c>
      <c r="H70"/>
      <c r="I70"/>
      <c r="J70"/>
      <c r="K70"/>
    </row>
    <row r="71" spans="1:11" s="152" customFormat="1" ht="12" customHeight="1">
      <c r="A71" s="190">
        <v>5</v>
      </c>
      <c r="B71" s="195" t="s">
        <v>1465</v>
      </c>
      <c r="C71" s="150" t="s">
        <v>777</v>
      </c>
      <c r="D71" s="132">
        <f>SUM(D68,D70)</f>
        <v>26397.2</v>
      </c>
      <c r="E71" s="132">
        <f>SUM(E70,E68)</f>
        <v>220</v>
      </c>
      <c r="F71" s="132">
        <f>SUM(D71:E71)</f>
        <v>26617.2</v>
      </c>
      <c r="G71" s="187">
        <f aca="true" t="shared" si="5" ref="G71:G80">(F71/$F$81)*100</f>
        <v>1.320130245391507</v>
      </c>
      <c r="H71"/>
      <c r="I71"/>
      <c r="J71"/>
      <c r="K71"/>
    </row>
    <row r="72" spans="1:7" ht="11.25" customHeight="1">
      <c r="A72" s="156">
        <v>6112</v>
      </c>
      <c r="B72" s="114" t="s">
        <v>1466</v>
      </c>
      <c r="C72" s="262" t="s">
        <v>1508</v>
      </c>
      <c r="D72" s="85">
        <v>4084.6</v>
      </c>
      <c r="E72" s="85">
        <v>0</v>
      </c>
      <c r="F72" s="46">
        <f>SUM(D72+E72)</f>
        <v>4084.6</v>
      </c>
      <c r="G72" s="189">
        <f t="shared" si="5"/>
        <v>0.2025834422976928</v>
      </c>
    </row>
    <row r="73" spans="1:7" ht="19.5">
      <c r="A73" s="156">
        <v>6171</v>
      </c>
      <c r="B73" s="114" t="s">
        <v>1406</v>
      </c>
      <c r="C73" s="268" t="s">
        <v>1719</v>
      </c>
      <c r="D73" s="85">
        <v>142181.4</v>
      </c>
      <c r="E73" s="85">
        <v>12760.5</v>
      </c>
      <c r="F73" s="46">
        <f aca="true" t="shared" si="6" ref="F73:F78">SUM(D73+E73)</f>
        <v>154941.9</v>
      </c>
      <c r="G73" s="189">
        <f t="shared" si="5"/>
        <v>7.684635817006534</v>
      </c>
    </row>
    <row r="74" spans="1:11" s="147" customFormat="1" ht="21.75">
      <c r="A74" s="143">
        <v>61</v>
      </c>
      <c r="B74" s="144" t="s">
        <v>1407</v>
      </c>
      <c r="C74" s="146" t="s">
        <v>777</v>
      </c>
      <c r="D74" s="139">
        <f>SUM(D72:D73)</f>
        <v>146266</v>
      </c>
      <c r="E74" s="139">
        <f>SUM(E72:E73)</f>
        <v>12760.5</v>
      </c>
      <c r="F74" s="139">
        <f>SUM(D74:E74)</f>
        <v>159026.5</v>
      </c>
      <c r="G74" s="194">
        <f t="shared" si="5"/>
        <v>7.887219259304226</v>
      </c>
      <c r="H74"/>
      <c r="I74"/>
      <c r="J74"/>
      <c r="K74"/>
    </row>
    <row r="75" spans="1:7" ht="11.25" customHeight="1">
      <c r="A75" s="156">
        <v>6310</v>
      </c>
      <c r="B75" s="114" t="s">
        <v>1750</v>
      </c>
      <c r="C75" s="262" t="s">
        <v>108</v>
      </c>
      <c r="D75" s="85">
        <v>4171.8</v>
      </c>
      <c r="E75" s="85">
        <v>0</v>
      </c>
      <c r="F75" s="46">
        <f t="shared" si="6"/>
        <v>4171.8</v>
      </c>
      <c r="G75" s="189">
        <f t="shared" si="5"/>
        <v>0.20690829079408382</v>
      </c>
    </row>
    <row r="76" spans="1:11" s="147" customFormat="1" ht="12" customHeight="1">
      <c r="A76" s="167">
        <v>63</v>
      </c>
      <c r="B76" s="144" t="s">
        <v>1410</v>
      </c>
      <c r="C76" s="146" t="s">
        <v>777</v>
      </c>
      <c r="D76" s="139">
        <f>SUM(D75)</f>
        <v>4171.8</v>
      </c>
      <c r="E76" s="139">
        <f>SUM(E75)</f>
        <v>0</v>
      </c>
      <c r="F76" s="139">
        <f>SUM(D76:E76)</f>
        <v>4171.8</v>
      </c>
      <c r="G76" s="194">
        <f t="shared" si="5"/>
        <v>0.20690829079408382</v>
      </c>
      <c r="H76"/>
      <c r="I76"/>
      <c r="J76"/>
      <c r="K76"/>
    </row>
    <row r="77" spans="1:11" ht="11.25" customHeight="1">
      <c r="A77" s="414">
        <v>6402</v>
      </c>
      <c r="B77" s="113" t="s">
        <v>222</v>
      </c>
      <c r="C77" s="131" t="s">
        <v>108</v>
      </c>
      <c r="D77" s="46">
        <v>1702.3</v>
      </c>
      <c r="E77" s="46">
        <v>0</v>
      </c>
      <c r="F77" s="46">
        <f>SUM(D77+E77)</f>
        <v>1702.3</v>
      </c>
      <c r="G77" s="189">
        <f t="shared" si="5"/>
        <v>0.08442877976383549</v>
      </c>
      <c r="H77" s="21"/>
      <c r="I77" s="21"/>
      <c r="J77" s="21"/>
      <c r="K77" s="21"/>
    </row>
    <row r="78" spans="1:7" ht="11.25" customHeight="1">
      <c r="A78" s="197">
        <v>6409</v>
      </c>
      <c r="B78" s="114" t="s">
        <v>1467</v>
      </c>
      <c r="C78" s="262" t="s">
        <v>1720</v>
      </c>
      <c r="D78" s="85">
        <v>8329.4</v>
      </c>
      <c r="E78" s="85">
        <v>3769.6</v>
      </c>
      <c r="F78" s="46">
        <f t="shared" si="6"/>
        <v>12099</v>
      </c>
      <c r="G78" s="189">
        <f t="shared" si="5"/>
        <v>0.6000727288742558</v>
      </c>
    </row>
    <row r="79" spans="1:11" s="147" customFormat="1" ht="12" customHeight="1">
      <c r="A79" s="143">
        <v>64</v>
      </c>
      <c r="B79" s="144" t="s">
        <v>1468</v>
      </c>
      <c r="C79" s="198" t="s">
        <v>777</v>
      </c>
      <c r="D79" s="139">
        <f>SUM(D77:D78)</f>
        <v>10031.699999999999</v>
      </c>
      <c r="E79" s="139">
        <f>SUM(E78)</f>
        <v>3769.6</v>
      </c>
      <c r="F79" s="139">
        <f>SUM(D79:E79)</f>
        <v>13801.3</v>
      </c>
      <c r="G79" s="194">
        <f t="shared" si="5"/>
        <v>0.6845015086380912</v>
      </c>
      <c r="H79"/>
      <c r="I79"/>
      <c r="J79"/>
      <c r="K79"/>
    </row>
    <row r="80" spans="1:11" s="152" customFormat="1" ht="12.75" customHeight="1" thickBot="1">
      <c r="A80" s="199">
        <v>6</v>
      </c>
      <c r="B80" s="175" t="s">
        <v>1411</v>
      </c>
      <c r="C80" s="200" t="s">
        <v>777</v>
      </c>
      <c r="D80" s="201">
        <f>SUM(D74,D76,D79)</f>
        <v>160469.5</v>
      </c>
      <c r="E80" s="201">
        <f>SUM(E79,E76,E74)</f>
        <v>16530.1</v>
      </c>
      <c r="F80" s="201">
        <f>SUM(D80:E80)</f>
        <v>176999.6</v>
      </c>
      <c r="G80" s="202">
        <f t="shared" si="5"/>
        <v>8.778629058736403</v>
      </c>
      <c r="H80"/>
      <c r="I80"/>
      <c r="J80"/>
      <c r="K80"/>
    </row>
    <row r="81" spans="1:11" s="218" customFormat="1" ht="19.5" customHeight="1" thickBot="1" thickTop="1">
      <c r="A81" s="864" t="s">
        <v>1361</v>
      </c>
      <c r="B81" s="865"/>
      <c r="C81" s="474" t="s">
        <v>777</v>
      </c>
      <c r="D81" s="396">
        <f>SUM(D6,D18,D56,D66,D71,D80)</f>
        <v>1345232.5</v>
      </c>
      <c r="E81" s="396">
        <f>SUM(E6,E18,E56,E66,E71,E80)</f>
        <v>671023.1000000001</v>
      </c>
      <c r="F81" s="396">
        <f>SUM(D81:E81)</f>
        <v>2016255.6</v>
      </c>
      <c r="G81" s="217">
        <f>SUM(G80,G71,G66,G56,G18,G6)</f>
        <v>99.99999999999999</v>
      </c>
      <c r="H81" s="257"/>
      <c r="I81" s="257"/>
      <c r="J81" s="257"/>
      <c r="K81" s="257"/>
    </row>
    <row r="82" spans="1:11" ht="12" customHeight="1">
      <c r="A82" s="6"/>
      <c r="B82" s="541"/>
      <c r="C82" s="88"/>
      <c r="D82" s="32"/>
      <c r="E82" s="32"/>
      <c r="F82" s="32"/>
      <c r="G82" s="32"/>
      <c r="H82" s="1"/>
      <c r="I82" s="1"/>
      <c r="J82" s="1"/>
      <c r="K82" s="1"/>
    </row>
    <row r="83" spans="1:11" ht="11.25" customHeight="1">
      <c r="A83" s="6"/>
      <c r="B83" s="541"/>
      <c r="C83" s="88"/>
      <c r="D83" s="32"/>
      <c r="E83" s="32"/>
      <c r="F83" s="32"/>
      <c r="G83" s="36"/>
      <c r="H83" s="1"/>
      <c r="I83" s="1"/>
      <c r="J83" s="1"/>
      <c r="K83" s="1"/>
    </row>
  </sheetData>
  <mergeCells count="4">
    <mergeCell ref="A1:A2"/>
    <mergeCell ref="B1:B2"/>
    <mergeCell ref="C1:C2"/>
    <mergeCell ref="A81:B81"/>
  </mergeCells>
  <printOptions horizontalCentered="1"/>
  <pageMargins left="0.7874015748031497" right="0.68" top="0.94" bottom="0.89" header="0.5118110236220472" footer="0.5118110236220472"/>
  <pageSetup firstPageNumber="30" useFirstPageNumber="1" horizontalDpi="300" verticalDpi="300" orientation="portrait" paperSize="9" r:id="rId2"/>
  <headerFooter alignWithMargins="0">
    <oddHeader>&amp;C&amp;"Arial CE,tučné"&amp;12PŘEHLED HOSPODAŘENÍ ZA &amp;UROK  2001&amp;U - SKUTEČNÉ VÝDAJE DLE PARAGRAFŮ</oddHeader>
    <oddFooter>&amp;C&amp;P
&amp;RSkutečné výdaje dle paragrafů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B4" sqref="B4"/>
    </sheetView>
  </sheetViews>
  <sheetFormatPr defaultColWidth="9.00390625" defaultRowHeight="12.75"/>
  <cols>
    <col min="1" max="1" width="9.125" style="18" customWidth="1"/>
    <col min="2" max="2" width="43.25390625" style="1" customWidth="1"/>
    <col min="3" max="3" width="10.625" style="1" customWidth="1"/>
    <col min="4" max="5" width="11.125" style="13" customWidth="1"/>
    <col min="6" max="6" width="9.75390625" style="0" bestFit="1" customWidth="1"/>
    <col min="7" max="16384" width="9.125" style="1" customWidth="1"/>
  </cols>
  <sheetData>
    <row r="1" spans="1:5" ht="12.75" customHeight="1">
      <c r="A1" s="866" t="s">
        <v>1293</v>
      </c>
      <c r="B1" s="856" t="s">
        <v>1363</v>
      </c>
      <c r="C1" s="870" t="s">
        <v>1487</v>
      </c>
      <c r="D1" s="870"/>
      <c r="E1" s="871"/>
    </row>
    <row r="2" spans="1:6" s="73" customFormat="1" ht="39" customHeight="1">
      <c r="A2" s="867"/>
      <c r="B2" s="869"/>
      <c r="C2" s="444" t="s">
        <v>638</v>
      </c>
      <c r="D2" s="204" t="s">
        <v>639</v>
      </c>
      <c r="E2" s="205" t="s">
        <v>202</v>
      </c>
      <c r="F2"/>
    </row>
    <row r="3" spans="1:5" ht="12" customHeight="1">
      <c r="A3" s="868"/>
      <c r="B3" s="857"/>
      <c r="C3" s="445" t="s">
        <v>1290</v>
      </c>
      <c r="D3" s="206" t="s">
        <v>1290</v>
      </c>
      <c r="E3" s="207" t="s">
        <v>1290</v>
      </c>
    </row>
    <row r="4" spans="1:6" s="23" customFormat="1" ht="13.5" customHeight="1">
      <c r="A4" s="208" t="s">
        <v>1294</v>
      </c>
      <c r="B4" s="209" t="s">
        <v>1601</v>
      </c>
      <c r="C4" s="210">
        <v>698485</v>
      </c>
      <c r="D4" s="211">
        <v>698485</v>
      </c>
      <c r="E4" s="212">
        <v>889411.5</v>
      </c>
      <c r="F4"/>
    </row>
    <row r="5" spans="1:7" ht="12.75">
      <c r="A5" s="197">
        <v>2111</v>
      </c>
      <c r="B5" s="56" t="s">
        <v>140</v>
      </c>
      <c r="C5" s="56">
        <v>24597</v>
      </c>
      <c r="D5" s="56">
        <v>24597</v>
      </c>
      <c r="E5" s="213">
        <v>24366.9</v>
      </c>
      <c r="G5"/>
    </row>
    <row r="6" spans="1:7" ht="12.75">
      <c r="A6" s="197">
        <v>2112</v>
      </c>
      <c r="B6" s="56" t="s">
        <v>698</v>
      </c>
      <c r="C6" s="56">
        <v>450</v>
      </c>
      <c r="D6" s="56">
        <v>450</v>
      </c>
      <c r="E6" s="213">
        <v>444</v>
      </c>
      <c r="G6"/>
    </row>
    <row r="7" spans="1:7" ht="12.75">
      <c r="A7" s="197">
        <v>2131</v>
      </c>
      <c r="B7" s="56" t="s">
        <v>159</v>
      </c>
      <c r="C7" s="56">
        <v>2600</v>
      </c>
      <c r="D7" s="56">
        <v>2600</v>
      </c>
      <c r="E7" s="213">
        <v>2458.8</v>
      </c>
      <c r="G7"/>
    </row>
    <row r="8" spans="1:7" ht="12.75">
      <c r="A8" s="197">
        <v>2132</v>
      </c>
      <c r="B8" s="56" t="s">
        <v>1295</v>
      </c>
      <c r="C8" s="56">
        <v>40616</v>
      </c>
      <c r="D8" s="57">
        <v>44683</v>
      </c>
      <c r="E8" s="213">
        <v>50515.9</v>
      </c>
      <c r="G8"/>
    </row>
    <row r="9" spans="1:7" ht="12.75">
      <c r="A9" s="197">
        <v>2141</v>
      </c>
      <c r="B9" s="56" t="s">
        <v>143</v>
      </c>
      <c r="C9" s="56">
        <v>4600</v>
      </c>
      <c r="D9" s="57">
        <v>5826</v>
      </c>
      <c r="E9" s="213">
        <v>7313.6</v>
      </c>
      <c r="G9"/>
    </row>
    <row r="10" spans="1:5" ht="12.75">
      <c r="A10" s="197">
        <v>2142</v>
      </c>
      <c r="B10" s="56" t="s">
        <v>144</v>
      </c>
      <c r="C10" s="56">
        <v>20050</v>
      </c>
      <c r="D10" s="57">
        <v>21676</v>
      </c>
      <c r="E10" s="213">
        <v>55613.8</v>
      </c>
    </row>
    <row r="11" spans="1:5" ht="12.75">
      <c r="A11" s="197">
        <v>2210</v>
      </c>
      <c r="B11" s="56" t="s">
        <v>137</v>
      </c>
      <c r="C11" s="56">
        <v>3610</v>
      </c>
      <c r="D11" s="57">
        <v>3910</v>
      </c>
      <c r="E11" s="213">
        <v>4082.2</v>
      </c>
    </row>
    <row r="12" spans="1:5" ht="12.75">
      <c r="A12" s="197">
        <v>2229</v>
      </c>
      <c r="B12" s="56" t="s">
        <v>1296</v>
      </c>
      <c r="C12" s="56">
        <v>0</v>
      </c>
      <c r="D12" s="57">
        <v>3394.5</v>
      </c>
      <c r="E12" s="213">
        <v>3379.2</v>
      </c>
    </row>
    <row r="13" spans="1:5" ht="12.75">
      <c r="A13" s="197">
        <v>2310</v>
      </c>
      <c r="B13" s="58" t="s">
        <v>784</v>
      </c>
      <c r="C13" s="56">
        <v>200</v>
      </c>
      <c r="D13" s="57">
        <v>200</v>
      </c>
      <c r="E13" s="213">
        <v>612</v>
      </c>
    </row>
    <row r="14" spans="1:5" ht="12.75">
      <c r="A14" s="197">
        <v>2321</v>
      </c>
      <c r="B14" s="4" t="s">
        <v>440</v>
      </c>
      <c r="C14" s="56">
        <v>0</v>
      </c>
      <c r="D14" s="57">
        <v>1000</v>
      </c>
      <c r="E14" s="213">
        <v>2468.2</v>
      </c>
    </row>
    <row r="15" spans="1:5" ht="12.75">
      <c r="A15" s="197">
        <v>2322</v>
      </c>
      <c r="B15" s="56" t="s">
        <v>1289</v>
      </c>
      <c r="C15" s="56">
        <v>0</v>
      </c>
      <c r="D15" s="57">
        <v>0</v>
      </c>
      <c r="E15" s="213">
        <v>25.2</v>
      </c>
    </row>
    <row r="16" spans="1:5" ht="12.75">
      <c r="A16" s="197">
        <v>2324</v>
      </c>
      <c r="B16" s="56" t="s">
        <v>1297</v>
      </c>
      <c r="C16" s="56">
        <v>12</v>
      </c>
      <c r="D16" s="57">
        <v>448.6</v>
      </c>
      <c r="E16" s="213">
        <v>2685.1</v>
      </c>
    </row>
    <row r="17" spans="1:5" ht="12.75">
      <c r="A17" s="197">
        <v>2329</v>
      </c>
      <c r="B17" s="56" t="s">
        <v>138</v>
      </c>
      <c r="C17" s="56">
        <v>5280</v>
      </c>
      <c r="D17" s="57">
        <v>5547.5</v>
      </c>
      <c r="E17" s="213">
        <v>7767.9</v>
      </c>
    </row>
    <row r="18" spans="1:5" ht="12.75">
      <c r="A18" s="197">
        <v>2451</v>
      </c>
      <c r="B18" s="4" t="s">
        <v>1724</v>
      </c>
      <c r="C18" s="56">
        <v>0</v>
      </c>
      <c r="D18" s="57">
        <v>0</v>
      </c>
      <c r="E18" s="213">
        <v>30</v>
      </c>
    </row>
    <row r="19" spans="1:5" ht="13.5" thickBot="1">
      <c r="A19" s="197">
        <v>2460</v>
      </c>
      <c r="B19" s="56" t="s">
        <v>1298</v>
      </c>
      <c r="C19" s="56">
        <v>16180</v>
      </c>
      <c r="D19" s="57">
        <v>16180</v>
      </c>
      <c r="E19" s="213">
        <v>15574.4</v>
      </c>
    </row>
    <row r="20" spans="1:6" s="23" customFormat="1" ht="13.5" customHeight="1" thickBot="1">
      <c r="A20" s="159"/>
      <c r="B20" s="214" t="s">
        <v>1602</v>
      </c>
      <c r="C20" s="214">
        <f>SUM(C5:C19)</f>
        <v>118195</v>
      </c>
      <c r="D20" s="215">
        <f>SUM(D5:D19)</f>
        <v>130512.6</v>
      </c>
      <c r="E20" s="216">
        <f>SUM(E5:E19)</f>
        <v>177337.20000000004</v>
      </c>
      <c r="F20" s="1"/>
    </row>
    <row r="21" spans="1:6" ht="11.25">
      <c r="A21" s="197">
        <v>3111</v>
      </c>
      <c r="B21" s="56" t="s">
        <v>176</v>
      </c>
      <c r="C21" s="56">
        <v>9000</v>
      </c>
      <c r="D21" s="56">
        <v>9000</v>
      </c>
      <c r="E21" s="213">
        <v>18847.6</v>
      </c>
      <c r="F21" s="1"/>
    </row>
    <row r="22" spans="1:5" ht="12.75">
      <c r="A22" s="197">
        <v>3112</v>
      </c>
      <c r="B22" s="56" t="s">
        <v>1299</v>
      </c>
      <c r="C22" s="56">
        <v>65000</v>
      </c>
      <c r="D22" s="56">
        <v>65000</v>
      </c>
      <c r="E22" s="213">
        <v>96481.4</v>
      </c>
    </row>
    <row r="23" spans="1:5" ht="12.75">
      <c r="A23" s="197">
        <v>3113</v>
      </c>
      <c r="B23" s="56" t="s">
        <v>721</v>
      </c>
      <c r="C23" s="56">
        <v>0</v>
      </c>
      <c r="D23" s="56">
        <v>2050</v>
      </c>
      <c r="E23" s="213">
        <v>5697.3</v>
      </c>
    </row>
    <row r="24" spans="1:5" ht="13.5" thickBot="1">
      <c r="A24" s="197">
        <v>3201</v>
      </c>
      <c r="B24" s="56" t="s">
        <v>1511</v>
      </c>
      <c r="C24" s="56">
        <v>24000</v>
      </c>
      <c r="D24" s="56">
        <v>24000</v>
      </c>
      <c r="E24" s="213">
        <v>13000</v>
      </c>
    </row>
    <row r="25" spans="1:6" s="23" customFormat="1" ht="13.5" customHeight="1" thickBot="1">
      <c r="A25" s="159"/>
      <c r="B25" s="214" t="s">
        <v>179</v>
      </c>
      <c r="C25" s="214">
        <f>SUM(C21:C24)</f>
        <v>98000</v>
      </c>
      <c r="D25" s="215">
        <f>SUM(D21:D24)</f>
        <v>100050</v>
      </c>
      <c r="E25" s="216">
        <f>SUM(E21:E24)</f>
        <v>134026.3</v>
      </c>
      <c r="F25"/>
    </row>
    <row r="26" spans="1:5" ht="22.5">
      <c r="A26" s="197">
        <v>4111</v>
      </c>
      <c r="B26" s="114" t="s">
        <v>1300</v>
      </c>
      <c r="C26" s="56">
        <v>0</v>
      </c>
      <c r="D26" s="57">
        <v>1184.4</v>
      </c>
      <c r="E26" s="213">
        <v>1184.4</v>
      </c>
    </row>
    <row r="27" spans="1:10" ht="22.5">
      <c r="A27" s="197">
        <v>4112</v>
      </c>
      <c r="B27" s="114" t="s">
        <v>1301</v>
      </c>
      <c r="C27" s="56">
        <v>86000</v>
      </c>
      <c r="D27" s="57">
        <v>99425.2</v>
      </c>
      <c r="E27" s="213">
        <v>99425.2</v>
      </c>
      <c r="F27" s="5"/>
      <c r="G27" s="5"/>
      <c r="H27" s="4"/>
      <c r="I27" s="14"/>
      <c r="J27" s="13"/>
    </row>
    <row r="28" spans="1:10" ht="11.25">
      <c r="A28" s="197">
        <v>4116</v>
      </c>
      <c r="B28" s="56" t="s">
        <v>1319</v>
      </c>
      <c r="C28" s="56">
        <v>0</v>
      </c>
      <c r="D28" s="57">
        <v>286181.9</v>
      </c>
      <c r="E28" s="213">
        <v>286181.9</v>
      </c>
      <c r="F28" s="5"/>
      <c r="G28" s="5"/>
      <c r="H28" s="4"/>
      <c r="I28" s="14"/>
      <c r="J28" s="13"/>
    </row>
    <row r="29" spans="1:10" ht="11.25">
      <c r="A29" s="197">
        <v>4121</v>
      </c>
      <c r="B29" s="56" t="s">
        <v>1320</v>
      </c>
      <c r="C29" s="56">
        <v>6000</v>
      </c>
      <c r="D29" s="57">
        <v>8455</v>
      </c>
      <c r="E29" s="213">
        <v>8677.5</v>
      </c>
      <c r="F29" s="5"/>
      <c r="G29" s="5"/>
      <c r="H29" s="4"/>
      <c r="I29" s="14"/>
      <c r="J29" s="13"/>
    </row>
    <row r="30" spans="1:5" ht="12.75">
      <c r="A30" s="197">
        <v>4131</v>
      </c>
      <c r="B30" s="56" t="s">
        <v>1496</v>
      </c>
      <c r="C30" s="56">
        <v>0</v>
      </c>
      <c r="D30" s="57">
        <v>17700</v>
      </c>
      <c r="E30" s="213">
        <v>17700</v>
      </c>
    </row>
    <row r="31" spans="1:5" ht="12.75">
      <c r="A31" s="197">
        <v>4213</v>
      </c>
      <c r="B31" s="56" t="s">
        <v>90</v>
      </c>
      <c r="C31" s="56">
        <v>0</v>
      </c>
      <c r="D31" s="57">
        <v>37800</v>
      </c>
      <c r="E31" s="213">
        <v>37800</v>
      </c>
    </row>
    <row r="32" spans="1:5" ht="13.5" thickBot="1">
      <c r="A32" s="197">
        <v>4216</v>
      </c>
      <c r="B32" s="56" t="s">
        <v>780</v>
      </c>
      <c r="C32" s="56">
        <v>0</v>
      </c>
      <c r="D32" s="57">
        <v>7060</v>
      </c>
      <c r="E32" s="213">
        <v>10489.8</v>
      </c>
    </row>
    <row r="33" spans="1:6" s="23" customFormat="1" ht="13.5" customHeight="1" thickBot="1">
      <c r="A33" s="610"/>
      <c r="B33" s="611" t="s">
        <v>1603</v>
      </c>
      <c r="C33" s="611">
        <f>SUM(C26:C32)</f>
        <v>92000</v>
      </c>
      <c r="D33" s="612">
        <f>SUM(D26:D32)</f>
        <v>457806.5</v>
      </c>
      <c r="E33" s="613">
        <f>SUM(E26:E32)</f>
        <v>461458.8</v>
      </c>
      <c r="F33" s="12"/>
    </row>
    <row r="34" spans="1:6" s="218" customFormat="1" ht="19.5" customHeight="1" thickBot="1" thickTop="1">
      <c r="A34" s="872" t="s">
        <v>755</v>
      </c>
      <c r="B34" s="873"/>
      <c r="C34" s="595">
        <f>SUM(C4+C20+C25+C33)</f>
        <v>1006680</v>
      </c>
      <c r="D34" s="604">
        <f>SUM(D4+D20+D25+D33)</f>
        <v>1386854.1</v>
      </c>
      <c r="E34" s="597">
        <f>SUM(E4+E20+E25+E33)</f>
        <v>1662233.8</v>
      </c>
      <c r="F34" s="12"/>
    </row>
    <row r="36" spans="4:5" ht="12.75">
      <c r="D36" s="12"/>
      <c r="E36" s="12"/>
    </row>
    <row r="37" spans="4:5" ht="12.75">
      <c r="D37" s="12"/>
      <c r="E37" s="12"/>
    </row>
    <row r="38" spans="4:5" ht="12.75">
      <c r="D38" s="12"/>
      <c r="E38" s="12"/>
    </row>
    <row r="39" spans="4:5" ht="12.75">
      <c r="D39" s="12"/>
      <c r="E39" s="12"/>
    </row>
  </sheetData>
  <mergeCells count="4">
    <mergeCell ref="A1:A3"/>
    <mergeCell ref="B1:B3"/>
    <mergeCell ref="C1:E1"/>
    <mergeCell ref="A34:B34"/>
  </mergeCells>
  <printOptions horizontalCentered="1"/>
  <pageMargins left="0.7874015748031497" right="0.7874015748031497" top="0.984251968503937" bottom="0.984251968503937" header="0.5118110236220472" footer="0.5118110236220472"/>
  <pageSetup firstPageNumber="33" useFirstPageNumber="1" horizontalDpi="300" verticalDpi="300" orientation="portrait" paperSize="9" r:id="rId2"/>
  <headerFooter alignWithMargins="0">
    <oddHeader>&amp;C&amp;"Arial CE,tučné"&amp;12PŘEHLED HOSPODAŘENÍ ZA ROK  &amp;U2001&amp;U - PŘÍJMY DLE POLOŽEK</oddHeader>
    <oddFooter>&amp;C&amp;P
&amp;RPříjmy dle položek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schválený rozpočet na rok 2000</dc:title>
  <dc:subject/>
  <dc:creator>M. Jakešová</dc:creator>
  <cp:keywords/>
  <dc:description/>
  <cp:lastModifiedBy>PavlicekJ</cp:lastModifiedBy>
  <cp:lastPrinted>2002-03-01T08:31:06Z</cp:lastPrinted>
  <dcterms:created xsi:type="dcterms:W3CDTF">1999-02-24T09:24:54Z</dcterms:created>
  <dcterms:modified xsi:type="dcterms:W3CDTF">2002-03-13T10:04:28Z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Systémový účet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Systémový účet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